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Disque D\DAC Antilles\Dossiers\DAC 22-1-35 ARS Gourbeyre\5 - DCE\"/>
    </mc:Choice>
  </mc:AlternateContent>
  <xr:revisionPtr revIDLastSave="0" documentId="13_ncr:1_{AB62DB68-424B-4E0F-A8F1-C59DB8735F5A}" xr6:coauthVersionLast="47" xr6:coauthVersionMax="47" xr10:uidLastSave="{00000000-0000-0000-0000-000000000000}"/>
  <bookViews>
    <workbookView xWindow="-120" yWindow="-120" windowWidth="29040" windowHeight="15840" tabRatio="722" activeTab="1" xr2:uid="{00000000-000D-0000-FFFF-FFFF00000000}"/>
  </bookViews>
  <sheets>
    <sheet name="Lot 1 - Etanchéité" sheetId="36" r:id="rId1"/>
    <sheet name="Lot 2 - PV et MD" sheetId="27" r:id="rId2"/>
    <sheet name="Lot 3 - VRD" sheetId="30" r:id="rId3"/>
  </sheets>
  <externalReferences>
    <externalReference r:id="rId4"/>
  </externalReferences>
  <definedNames>
    <definedName name="_xlnm.Criteria" localSheetId="0">#REF!</definedName>
    <definedName name="_xlnm.Criteria" localSheetId="1">#REF!</definedName>
    <definedName name="_xlnm.Criteria" localSheetId="2">#REF!</definedName>
    <definedName name="_xlnm.Criteria">#REF!</definedName>
    <definedName name="_xlnm.Extract" localSheetId="0">[1]DVI!#REF!</definedName>
    <definedName name="_xlnm.Extract" localSheetId="1">[1]DVI!#REF!</definedName>
    <definedName name="_xlnm.Extract" localSheetId="2">[1]DVI!#REF!</definedName>
    <definedName name="_xlnm.Extract">[1]DVI!#REF!</definedName>
    <definedName name="_xlnm.Print_Area" localSheetId="0">'Lot 1 - Etanchéité'!$A$1:$F$60</definedName>
    <definedName name="_xlnm.Print_Area" localSheetId="1">'Lot 2 - PV et MD'!$A$1:$F$169</definedName>
    <definedName name="_xlnm.Print_Area" localSheetId="2">'Lot 3 - VRD'!$A$1:$F$62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6" l="1"/>
  <c r="D12" i="36" s="1"/>
  <c r="F113" i="27"/>
  <c r="F165" i="27"/>
  <c r="F161" i="27"/>
  <c r="D10" i="36" l="1"/>
  <c r="F169" i="27"/>
  <c r="B150" i="27" l="1"/>
  <c r="B148" i="27"/>
  <c r="B146" i="27"/>
  <c r="B144" i="27"/>
  <c r="B142" i="27"/>
  <c r="F82" i="27"/>
  <c r="F80" i="27"/>
  <c r="F63" i="27"/>
  <c r="F61" i="27"/>
  <c r="F59" i="27"/>
  <c r="F110" i="27"/>
  <c r="D17" i="27"/>
  <c r="D10" i="27"/>
  <c r="F84" i="27" l="1"/>
  <c r="F86" i="27" s="1"/>
  <c r="F146" i="27" s="1"/>
  <c r="F49" i="27"/>
  <c r="F50" i="27"/>
  <c r="F48" i="27"/>
  <c r="F69" i="27"/>
  <c r="F76" i="27" s="1"/>
  <c r="F144" i="27" s="1"/>
  <c r="F98" i="27" l="1"/>
  <c r="F7" i="27"/>
  <c r="F10" i="27"/>
  <c r="F17" i="27"/>
  <c r="D20" i="27"/>
  <c r="F20" i="27" s="1"/>
  <c r="F22" i="27"/>
  <c r="D24" i="27"/>
  <c r="F33" i="27"/>
  <c r="F35" i="27"/>
  <c r="F37" i="27"/>
  <c r="F90" i="27"/>
  <c r="F100" i="27"/>
  <c r="F102" i="27"/>
  <c r="F104" i="27"/>
  <c r="F107" i="27"/>
  <c r="F120" i="27"/>
  <c r="F57" i="27"/>
  <c r="F126" i="27"/>
  <c r="F128" i="27"/>
  <c r="F130" i="27"/>
  <c r="F24" i="36"/>
  <c r="F25" i="36"/>
  <c r="F26" i="36"/>
  <c r="D23" i="36"/>
  <c r="F23" i="36" s="1"/>
  <c r="F40" i="36"/>
  <c r="F38" i="36"/>
  <c r="F32" i="36"/>
  <c r="F14" i="36"/>
  <c r="F12" i="36"/>
  <c r="F10" i="36"/>
  <c r="F8" i="36"/>
  <c r="F116" i="27" l="1"/>
  <c r="F122" i="27"/>
  <c r="F150" i="27"/>
  <c r="F65" i="27"/>
  <c r="F24" i="27"/>
  <c r="F26" i="27" s="1"/>
  <c r="F138" i="27" s="1"/>
  <c r="D30" i="27"/>
  <c r="F30" i="27" s="1"/>
  <c r="F53" i="27" s="1"/>
  <c r="F42" i="36"/>
  <c r="F28" i="36"/>
  <c r="F148" i="27"/>
  <c r="F132" i="27"/>
  <c r="F152" i="27" s="1"/>
  <c r="F13" i="27"/>
  <c r="F136" i="27" s="1"/>
  <c r="F142" i="27" l="1"/>
  <c r="F140" i="27"/>
  <c r="F56" i="36"/>
  <c r="F16" i="30"/>
  <c r="B59" i="30"/>
  <c r="B56" i="30"/>
  <c r="B53" i="30"/>
  <c r="B50" i="30"/>
  <c r="F42" i="30"/>
  <c r="F10" i="30"/>
  <c r="F8" i="30"/>
  <c r="F20" i="30"/>
  <c r="F18" i="30"/>
  <c r="B152" i="27"/>
  <c r="B140" i="27"/>
  <c r="B138" i="27"/>
  <c r="B136" i="27"/>
  <c r="F36" i="30"/>
  <c r="F24" i="30"/>
  <c r="F22" i="30"/>
  <c r="B55" i="36"/>
  <c r="A55" i="36"/>
  <c r="B52" i="36"/>
  <c r="A52" i="36"/>
  <c r="B49" i="36"/>
  <c r="A49" i="36"/>
  <c r="B46" i="36"/>
  <c r="F154" i="27" l="1"/>
  <c r="F157" i="27" s="1"/>
  <c r="F156" i="27"/>
  <c r="F155" i="27"/>
  <c r="F12" i="30"/>
  <c r="F51" i="30" s="1"/>
  <c r="F34" i="36"/>
  <c r="F53" i="36" s="1"/>
  <c r="F18" i="36"/>
  <c r="F47" i="36" s="1"/>
  <c r="F44" i="30"/>
  <c r="F26" i="30"/>
  <c r="F50" i="36" l="1"/>
  <c r="F28" i="30"/>
  <c r="F54" i="30" s="1"/>
  <c r="F58" i="36" l="1"/>
  <c r="F34" i="30"/>
  <c r="F32" i="30"/>
  <c r="F60" i="36" l="1"/>
  <c r="F59" i="36"/>
  <c r="F38" i="30"/>
  <c r="F57" i="30" s="1"/>
  <c r="F46" i="30"/>
  <c r="F60" i="30" s="1"/>
  <c r="F62" i="30" l="1"/>
  <c r="F64" i="30"/>
  <c r="F63" i="30"/>
</calcChain>
</file>

<file path=xl/sharedStrings.xml><?xml version="1.0" encoding="utf-8"?>
<sst xmlns="http://schemas.openxmlformats.org/spreadsheetml/2006/main" count="317" uniqueCount="181">
  <si>
    <t>N°</t>
  </si>
  <si>
    <t>DESIGNATION</t>
    <phoneticPr fontId="0" type="noConversion"/>
  </si>
  <si>
    <t>U</t>
  </si>
  <si>
    <t>Prix Unit.</t>
  </si>
  <si>
    <t>Prix Tot.</t>
  </si>
  <si>
    <t>A</t>
  </si>
  <si>
    <t>A1</t>
  </si>
  <si>
    <t>ml</t>
  </si>
  <si>
    <t>y compris tous accessoires de fixation des équipements en toiture</t>
  </si>
  <si>
    <t>Wc</t>
  </si>
  <si>
    <t xml:space="preserve">CHAMPS PHOTOVOLTAÏQUES </t>
  </si>
  <si>
    <t>y compris fixation, raccordements et toutes sujétions</t>
  </si>
  <si>
    <t>Liaisons par câbles PV1000F pour champs photovoltaïques</t>
  </si>
  <si>
    <t>Chemins de câbles CF54/100 électrozingué y compris couvercles CP-CVN</t>
  </si>
  <si>
    <t>Câble V/J 6 mm² pour mise à la terre individuelle des modules</t>
  </si>
  <si>
    <t>Ens</t>
  </si>
  <si>
    <t xml:space="preserve">Câble Cuivre nu 25 mm² pour mise à la terre des masses </t>
  </si>
  <si>
    <t>et liaisons équipotentielles</t>
  </si>
  <si>
    <t xml:space="preserve">TGBT SOLAIRE AC comprenant : </t>
  </si>
  <si>
    <t xml:space="preserve"> - disjoncteurs par sortie onduleur</t>
  </si>
  <si>
    <t xml:space="preserve"> - interrupteurs-sectionneurs </t>
  </si>
  <si>
    <t xml:space="preserve"> - parafoudre AC Type 2 </t>
  </si>
  <si>
    <t xml:space="preserve"> - disjoncteur pour la centrale de mesure ou tout autre équipement</t>
  </si>
  <si>
    <t xml:space="preserve"> - 1 disjoncteur 16A/30 mA pour prise modulaire</t>
  </si>
  <si>
    <t>y compris notes de calcul, signalétique, raccordements, arrêts d'urgence, relais</t>
  </si>
  <si>
    <t>Câbles U1000 R2V pour le raccordement :</t>
  </si>
  <si>
    <t>y compris toutes sujétions, rebouchages, fixation sur chemins de câbles</t>
  </si>
  <si>
    <t>DECONNEXION AU RESEAU</t>
  </si>
  <si>
    <t>ETUDES ET DEMARCHES ADMINISTRATIVES</t>
  </si>
  <si>
    <t>Etudes, DOE et DIUO</t>
  </si>
  <si>
    <t>Mise en service de l'installation</t>
  </si>
  <si>
    <t xml:space="preserve">RECAPITULATIF </t>
  </si>
  <si>
    <t>B</t>
  </si>
  <si>
    <t>MAINTENANCE DES INSTALLATIONS</t>
  </si>
  <si>
    <t>B1</t>
  </si>
  <si>
    <t xml:space="preserve"> - 1 compteur d'energie triphasés avec bus</t>
  </si>
  <si>
    <t>TOTAL POSTE A</t>
  </si>
  <si>
    <t>B2</t>
  </si>
  <si>
    <t>B3</t>
  </si>
  <si>
    <t>B4</t>
  </si>
  <si>
    <t>TOTAL POSTE B</t>
  </si>
  <si>
    <t>C</t>
  </si>
  <si>
    <t>C1</t>
  </si>
  <si>
    <t>C2</t>
  </si>
  <si>
    <t>TOTAL POSTE C</t>
  </si>
  <si>
    <t>D</t>
  </si>
  <si>
    <t>D1</t>
  </si>
  <si>
    <t>D2</t>
  </si>
  <si>
    <t>TOTAL POSTE D</t>
  </si>
  <si>
    <t>E</t>
  </si>
  <si>
    <t>E1</t>
  </si>
  <si>
    <t>TOTAL POSTE E</t>
  </si>
  <si>
    <t>F</t>
  </si>
  <si>
    <t>F1</t>
  </si>
  <si>
    <t>TOTAL POSTE F</t>
  </si>
  <si>
    <t>G</t>
  </si>
  <si>
    <t>G1</t>
  </si>
  <si>
    <t>TOTAL HT POSTE A</t>
  </si>
  <si>
    <t>TOTAL HT POSTE B</t>
  </si>
  <si>
    <t>TOTAL HT POSTE C</t>
  </si>
  <si>
    <t>TOTAL HT POSTE D</t>
  </si>
  <si>
    <t xml:space="preserve"> - 1 coffret avec ventilateur de coffret avec thermostat réglé à 45°C</t>
  </si>
  <si>
    <t>C3</t>
  </si>
  <si>
    <t>C4</t>
  </si>
  <si>
    <t>C5</t>
  </si>
  <si>
    <t>Intégration au poste de livraison d'un dispositif de découplage sur perte réseau</t>
  </si>
  <si>
    <t>A2</t>
  </si>
  <si>
    <t>A3</t>
  </si>
  <si>
    <t>Quantités</t>
  </si>
  <si>
    <t>Qtés</t>
  </si>
  <si>
    <t>Coffret de protection CC pour onduleur</t>
  </si>
  <si>
    <t>m²</t>
  </si>
  <si>
    <t>D4</t>
  </si>
  <si>
    <t>D3</t>
  </si>
  <si>
    <t>TD électrique VE comprenant :</t>
  </si>
  <si>
    <t>EQUIPEMENTS ELECTRIQUES</t>
  </si>
  <si>
    <t>POINTS DE RECHARGE DES VEHICULES ELECTRIQUES</t>
  </si>
  <si>
    <t xml:space="preserve"> - 1 disjoncteur général</t>
  </si>
  <si>
    <t>PROTECTIONS COLLECTIVES</t>
  </si>
  <si>
    <t>B5</t>
  </si>
  <si>
    <t>STRUCTURE METALLIQUE EN TOITURE</t>
  </si>
  <si>
    <t>PLOTS BETONS TOITURE TERRASSE</t>
  </si>
  <si>
    <t>H</t>
  </si>
  <si>
    <t>H1</t>
  </si>
  <si>
    <t>B7</t>
  </si>
  <si>
    <t>VOIRIES</t>
  </si>
  <si>
    <t>RESEAUX</t>
  </si>
  <si>
    <t>Massifs support borne recharge</t>
  </si>
  <si>
    <t>Refection chaussée enrobé sur tranchée</t>
  </si>
  <si>
    <t>Installation de chantier, Implantation, Coordination</t>
  </si>
  <si>
    <t>INFRASTRUCTURES</t>
  </si>
  <si>
    <t>Dépose complète de l'étanchéité existante</t>
  </si>
  <si>
    <t>hauteur 0,3m</t>
  </si>
  <si>
    <t>Garde corps de chantier</t>
  </si>
  <si>
    <t>Quantité</t>
  </si>
  <si>
    <t>Relevés d'étanchéité sur plots béton</t>
  </si>
  <si>
    <t>Onduleur photovoltaïque 100 kVA</t>
  </si>
  <si>
    <t xml:space="preserve"> - du coffret de protection CC à l'onduleur</t>
  </si>
  <si>
    <t xml:space="preserve"> - de l'onduleur au TGBT AC solaire</t>
  </si>
  <si>
    <t xml:space="preserve"> - du TGBT AC au TGBT du bâtiment</t>
  </si>
  <si>
    <t xml:space="preserve"> - 4 départs 7,4 kVA (contacteur + protection)</t>
  </si>
  <si>
    <t xml:space="preserve"> - 12 départs 3,7 kVA (contacteur + protection)</t>
  </si>
  <si>
    <t>Câble 3G10² pour liaison du TD VE aux points de charge (PdC) 7,4 kVA</t>
  </si>
  <si>
    <t>y compris autres sujétions de pose</t>
  </si>
  <si>
    <t>Câble d'alimentation du TD VE depuis le TGBT Bâtiment (capacité de 100 A/phase)</t>
  </si>
  <si>
    <t>y compris socle de fixation et autres sujétions de pose (4 Pdc)</t>
  </si>
  <si>
    <t>Coffret de mesure et de stockage des données comprenant :</t>
  </si>
  <si>
    <t xml:space="preserve">1 centrale de mesure et de stockage </t>
  </si>
  <si>
    <t>1 interface pour affichage sur écran d'affichage (suivant CCCTP)</t>
  </si>
  <si>
    <t>1 écran d'affichage LED 42'' pour affichage des données à destination du public</t>
  </si>
  <si>
    <t>accessoire de mesure, de protection, de commande</t>
  </si>
  <si>
    <t>Intégration des mesures électriques (électrique, météo, …) et synthèse de fonctionnement y compris liaison centre / TV et tous raccords électriques.</t>
  </si>
  <si>
    <t>Tranchée en pleine terre : 0,60 (profondeur) x 0,40 (largeur)</t>
  </si>
  <si>
    <t>Tranchée dans le béton : 0,60 (profondeur) x 0,30 (largeur)</t>
  </si>
  <si>
    <t xml:space="preserve">Regard électrique monobloc standard : 400 x 400 x 400 mm </t>
  </si>
  <si>
    <t>Fourreaux  Ø63 normalisé</t>
  </si>
  <si>
    <t>Signalisation horizontale (peinture sur 16 places)</t>
  </si>
  <si>
    <t>Signalisation verticale et arceaux de protection</t>
  </si>
  <si>
    <t>Reprise des réseaux EP</t>
  </si>
  <si>
    <t xml:space="preserve">LOT 03 - VRD </t>
  </si>
  <si>
    <t>Borne de recharge 2 points de puissance 7,4 kW pour 4 PdC monophasés</t>
  </si>
  <si>
    <t>Installations de chantier</t>
  </si>
  <si>
    <t>Réalisation de plots béton armé sur dalle BA ø250</t>
  </si>
  <si>
    <t>A4</t>
  </si>
  <si>
    <t>G2</t>
  </si>
  <si>
    <t>G3</t>
  </si>
  <si>
    <t>TOTAL POSTE G</t>
  </si>
  <si>
    <t>LOT 01 - Etanchéité</t>
  </si>
  <si>
    <t xml:space="preserve">LOT 02 -  Photovoltaïque et Mobilité Durable </t>
  </si>
  <si>
    <t>Fourreaux Ø110 normalisé</t>
  </si>
  <si>
    <t>DEMOLITION - DEPOSE</t>
  </si>
  <si>
    <t>hauteur 0,41m</t>
  </si>
  <si>
    <t>hauteur 0,52m</t>
  </si>
  <si>
    <t>hauteur 0,63m</t>
  </si>
  <si>
    <t>Isolation thermique PSE 60 mm y compris forme de pente</t>
  </si>
  <si>
    <t>Total HT</t>
  </si>
  <si>
    <t>TVA</t>
  </si>
  <si>
    <t>Total TTC</t>
  </si>
  <si>
    <t>Structure métallique en aluminium pour fixation sur structure primaire en toiture terrasse</t>
  </si>
  <si>
    <t>Structure métallique IPE 140 en acier galvanisé sur plot béton support des capteurs en toit terrasse</t>
  </si>
  <si>
    <t>Capteurs photovoltaïque de puissance unitaire de 430 Wc</t>
  </si>
  <si>
    <t>Câbles U1000 R2V 3G2,5² pour liaison du TD VE  aux points de charge (PdC) 3,7 kVA</t>
  </si>
  <si>
    <t>Points de charge de puissance 3,7 kW (Prise Green Up)</t>
  </si>
  <si>
    <t>Potelet inox de supportage pour 4 prises de recharge lente</t>
  </si>
  <si>
    <t>y compris toutes sujétions de pose</t>
  </si>
  <si>
    <t>INTERVENTION SUR TABLEAU ELECTRIQUE EXISTANT</t>
  </si>
  <si>
    <t>Suppression des équipements inutiles du TGBT existant</t>
  </si>
  <si>
    <t>Mise en place d'un disjoncteur solaire 200 A</t>
  </si>
  <si>
    <t>Mise en place d'un disjoncteur TD VE 100 A</t>
  </si>
  <si>
    <t>Mise en place d'un compteur d'énergie à affichage digital</t>
  </si>
  <si>
    <t>AFFICHAGE DES DONNEES</t>
  </si>
  <si>
    <t>TRAVAUX ANNEXES</t>
  </si>
  <si>
    <t>Carrotages diamètre 100 dans voile béton</t>
  </si>
  <si>
    <t>F2</t>
  </si>
  <si>
    <t>Réalisation d'un coffre en plaque de plâtre</t>
  </si>
  <si>
    <t>F3</t>
  </si>
  <si>
    <t>Fourniture et pose d'un Climatiseur split système 2,5kW</t>
  </si>
  <si>
    <t>G4</t>
  </si>
  <si>
    <t>G5</t>
  </si>
  <si>
    <t>G6</t>
  </si>
  <si>
    <t>G7</t>
  </si>
  <si>
    <t>TOTAL POSTE H</t>
  </si>
  <si>
    <t>I</t>
  </si>
  <si>
    <t>I1</t>
  </si>
  <si>
    <t>I2</t>
  </si>
  <si>
    <t>I3</t>
  </si>
  <si>
    <t>Prix au Wc</t>
  </si>
  <si>
    <t>J</t>
  </si>
  <si>
    <t>J1</t>
  </si>
  <si>
    <t>la maintenance préventive des installations PV (1 visite annuelle) suivant CCTP</t>
  </si>
  <si>
    <t>la maintenance corrective suivant les critères d'intervention</t>
  </si>
  <si>
    <t>la maintenance préventive des Points de charges (1 visite annuelle) suivant CCTP</t>
  </si>
  <si>
    <t xml:space="preserve"> </t>
  </si>
  <si>
    <t>Contrat de maintenance annuelle d'une durée totale de 1 an comprenant :</t>
  </si>
  <si>
    <t>J2</t>
  </si>
  <si>
    <t xml:space="preserve"> - 1 coffret permettant d'acceuillir 30 départs</t>
  </si>
  <si>
    <t xml:space="preserve"> - 1 horloge 2 voies et contacteurs associés</t>
  </si>
  <si>
    <t>Étanchéité complexe auto-protégé y compris naissances et toutes sujétions de pose</t>
  </si>
  <si>
    <t>Dalle béton pour support TD VE 800 x 500 mm</t>
  </si>
  <si>
    <t>G8</t>
  </si>
  <si>
    <t>Protection par boitier inox des points de charge lente aux intempéries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</si>
</sst>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\ [$€-40C]"/>
    <numFmt numFmtId="166" formatCode="_-* #,##0.00\ _F_-;\-* #,##0.00\ _F_-;_-* &quot;-&quot;??\ _F_-;_-@_-"/>
    <numFmt numFmtId="167" formatCode="#,##0.00\ [$€-40C]"/>
    <numFmt numFmtId="168" formatCode="_-* #,##0.00\ [$€]_-;\-* #,##0.00\ [$€]_-;_-* &quot;-&quot;??\ [$€]_-;_-@_-"/>
    <numFmt numFmtId="169" formatCode="#,##0.00\ &quot;€&quot;"/>
    <numFmt numFmtId="170" formatCode="_-* #,##0.00\ &quot;F&quot;_-;\-* #,##0.00\ &quot;F&quot;_-;_-* &quot;-&quot;??\ &quot;F&quot;_-;_-@_-"/>
  </numFmts>
  <fonts count="32">
    <font>
      <sz val="12"/>
      <name val="Tms Rm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0"/>
      <name val="CG Times (WN)"/>
    </font>
    <font>
      <sz val="10"/>
      <color rgb="FFFF0000"/>
      <name val="Times New Roman"/>
      <family val="1"/>
    </font>
    <font>
      <b/>
      <sz val="9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sz val="8"/>
      <color rgb="FFFF000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name val="Geneva"/>
    </font>
    <font>
      <b/>
      <sz val="18"/>
      <color indexed="62"/>
      <name val="Cambria"/>
      <family val="2"/>
    </font>
    <font>
      <b/>
      <sz val="14"/>
      <name val="Arial"/>
      <family val="2"/>
    </font>
    <font>
      <b/>
      <sz val="10"/>
      <name val="Helv"/>
    </font>
    <font>
      <b/>
      <sz val="9.75"/>
      <name val="Helv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rgb="FF000000"/>
      <name val="Arial"/>
      <family val="2"/>
    </font>
    <font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61">
    <xf numFmtId="0" fontId="0" fillId="0" borderId="0"/>
    <xf numFmtId="0" fontId="3" fillId="0" borderId="0"/>
    <xf numFmtId="166" fontId="4" fillId="0" borderId="0" applyFont="0" applyFill="0" applyBorder="0" applyAlignment="0" applyProtection="0"/>
    <xf numFmtId="0" fontId="11" fillId="0" borderId="0"/>
    <xf numFmtId="0" fontId="4" fillId="0" borderId="0"/>
    <xf numFmtId="0" fontId="14" fillId="0" borderId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0" fillId="4" borderId="0" applyNumberFormat="0" applyBorder="0" applyAlignment="0" applyProtection="0"/>
    <xf numFmtId="0" fontId="20" fillId="7" borderId="0" applyNumberFormat="0" applyBorder="0" applyAlignment="0" applyProtection="0"/>
    <xf numFmtId="0" fontId="21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1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5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" fillId="0" borderId="0"/>
    <xf numFmtId="0" fontId="4" fillId="0" borderId="0" applyNumberFormat="0" applyFont="0" applyFill="0" applyBorder="0" applyAlignment="0" applyProtection="0">
      <alignment vertical="top"/>
    </xf>
    <xf numFmtId="0" fontId="4" fillId="0" borderId="0"/>
    <xf numFmtId="0" fontId="4" fillId="0" borderId="0"/>
    <xf numFmtId="0" fontId="4" fillId="0" borderId="0"/>
    <xf numFmtId="0" fontId="3" fillId="0" borderId="0"/>
    <xf numFmtId="0" fontId="23" fillId="0" borderId="0"/>
    <xf numFmtId="0" fontId="11" fillId="0" borderId="0"/>
    <xf numFmtId="0" fontId="24" fillId="0" borderId="0" applyNumberFormat="0" applyFill="0" applyBorder="0" applyAlignment="0" applyProtection="0"/>
    <xf numFmtId="0" fontId="2" fillId="0" borderId="0"/>
    <xf numFmtId="0" fontId="1" fillId="0" borderId="0"/>
    <xf numFmtId="0" fontId="26" fillId="0" borderId="0"/>
    <xf numFmtId="49" fontId="28" fillId="12" borderId="0">
      <alignment horizontal="left" vertical="top" wrapText="1"/>
    </xf>
    <xf numFmtId="49" fontId="29" fillId="13" borderId="0">
      <alignment horizontal="left" vertical="top" wrapText="1"/>
    </xf>
    <xf numFmtId="49" fontId="30" fillId="13" borderId="0">
      <alignment horizontal="left" vertical="top" wrapText="1"/>
    </xf>
    <xf numFmtId="168" fontId="27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6" fillId="0" borderId="0"/>
    <xf numFmtId="9" fontId="4" fillId="0" borderId="0" applyFont="0" applyFill="0" applyBorder="0" applyAlignment="0" applyProtection="0"/>
    <xf numFmtId="0" fontId="26" fillId="0" borderId="0"/>
    <xf numFmtId="0" fontId="26" fillId="0" borderId="0"/>
  </cellStyleXfs>
  <cellXfs count="250">
    <xf numFmtId="0" fontId="0" fillId="0" borderId="0" xfId="0"/>
    <xf numFmtId="0" fontId="4" fillId="0" borderId="0" xfId="1" applyFont="1"/>
    <xf numFmtId="0" fontId="10" fillId="0" borderId="0" xfId="1" applyFont="1" applyAlignment="1">
      <alignment vertical="center"/>
    </xf>
    <xf numFmtId="3" fontId="9" fillId="0" borderId="10" xfId="2" applyNumberFormat="1" applyFont="1" applyFill="1" applyBorder="1" applyAlignment="1" applyProtection="1">
      <alignment horizontal="center" vertical="center"/>
      <protection hidden="1"/>
    </xf>
    <xf numFmtId="3" fontId="9" fillId="0" borderId="5" xfId="2" applyNumberFormat="1" applyFont="1" applyFill="1" applyBorder="1" applyAlignment="1" applyProtection="1">
      <alignment horizontal="center" vertical="center"/>
      <protection hidden="1"/>
    </xf>
    <xf numFmtId="165" fontId="9" fillId="0" borderId="5" xfId="2" applyNumberFormat="1" applyFont="1" applyFill="1" applyBorder="1" applyAlignment="1">
      <alignment horizontal="center" vertical="center"/>
    </xf>
    <xf numFmtId="44" fontId="9" fillId="0" borderId="4" xfId="2" applyNumberFormat="1" applyFont="1" applyFill="1" applyBorder="1" applyAlignment="1" applyProtection="1">
      <alignment horizontal="center"/>
      <protection hidden="1"/>
    </xf>
    <xf numFmtId="165" fontId="7" fillId="0" borderId="4" xfId="2" applyNumberFormat="1" applyFont="1" applyFill="1" applyBorder="1" applyAlignment="1">
      <alignment horizontal="center"/>
    </xf>
    <xf numFmtId="3" fontId="9" fillId="0" borderId="4" xfId="2" applyNumberFormat="1" applyFont="1" applyFill="1" applyBorder="1" applyAlignment="1" applyProtection="1">
      <alignment horizontal="center"/>
      <protection hidden="1"/>
    </xf>
    <xf numFmtId="3" fontId="9" fillId="0" borderId="8" xfId="2" applyNumberFormat="1" applyFont="1" applyFill="1" applyBorder="1" applyAlignment="1" applyProtection="1">
      <alignment horizontal="center" vertical="center"/>
      <protection hidden="1"/>
    </xf>
    <xf numFmtId="165" fontId="7" fillId="0" borderId="5" xfId="2" applyNumberFormat="1" applyFont="1" applyFill="1" applyBorder="1" applyAlignment="1">
      <alignment horizontal="center"/>
    </xf>
    <xf numFmtId="165" fontId="9" fillId="0" borderId="8" xfId="2" applyNumberFormat="1" applyFont="1" applyFill="1" applyBorder="1" applyAlignment="1">
      <alignment horizontal="center" vertical="center"/>
    </xf>
    <xf numFmtId="3" fontId="9" fillId="0" borderId="0" xfId="2" applyNumberFormat="1" applyFont="1" applyFill="1" applyBorder="1" applyAlignment="1" applyProtection="1">
      <alignment horizontal="center"/>
      <protection hidden="1"/>
    </xf>
    <xf numFmtId="165" fontId="7" fillId="0" borderId="14" xfId="2" applyNumberFormat="1" applyFont="1" applyFill="1" applyBorder="1" applyAlignment="1">
      <alignment horizontal="center"/>
    </xf>
    <xf numFmtId="0" fontId="7" fillId="0" borderId="0" xfId="1" applyFont="1"/>
    <xf numFmtId="10" fontId="7" fillId="0" borderId="0" xfId="1" applyNumberFormat="1" applyFont="1" applyAlignment="1">
      <alignment horizontal="center"/>
    </xf>
    <xf numFmtId="3" fontId="9" fillId="0" borderId="5" xfId="2" applyNumberFormat="1" applyFont="1" applyFill="1" applyBorder="1" applyAlignment="1" applyProtection="1">
      <alignment horizontal="center"/>
      <protection hidden="1"/>
    </xf>
    <xf numFmtId="167" fontId="9" fillId="0" borderId="5" xfId="2" applyNumberFormat="1" applyFont="1" applyFill="1" applyBorder="1" applyAlignment="1">
      <alignment horizontal="center" vertical="center"/>
    </xf>
    <xf numFmtId="165" fontId="9" fillId="0" borderId="1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9" fontId="9" fillId="0" borderId="8" xfId="2" applyNumberFormat="1" applyFont="1" applyFill="1" applyBorder="1" applyAlignment="1" applyProtection="1">
      <alignment horizontal="center" vertical="center"/>
      <protection hidden="1"/>
    </xf>
    <xf numFmtId="169" fontId="9" fillId="0" borderId="10" xfId="2" applyNumberFormat="1" applyFont="1" applyFill="1" applyBorder="1" applyAlignment="1" applyProtection="1">
      <alignment horizontal="center" vertical="center"/>
      <protection hidden="1"/>
    </xf>
    <xf numFmtId="169" fontId="9" fillId="0" borderId="5" xfId="2" applyNumberFormat="1" applyFont="1" applyFill="1" applyBorder="1" applyAlignment="1" applyProtection="1">
      <alignment horizontal="center" vertical="center"/>
      <protection hidden="1"/>
    </xf>
    <xf numFmtId="169" fontId="9" fillId="0" borderId="4" xfId="2" applyNumberFormat="1" applyFont="1" applyFill="1" applyBorder="1" applyAlignment="1" applyProtection="1">
      <alignment horizontal="center"/>
      <protection hidden="1"/>
    </xf>
    <xf numFmtId="169" fontId="9" fillId="0" borderId="5" xfId="2" applyNumberFormat="1" applyFont="1" applyFill="1" applyBorder="1" applyAlignment="1">
      <alignment horizontal="center" vertical="center"/>
    </xf>
    <xf numFmtId="169" fontId="13" fillId="0" borderId="10" xfId="2" applyNumberFormat="1" applyFont="1" applyFill="1" applyBorder="1" applyAlignment="1" applyProtection="1">
      <alignment horizontal="center" vertical="center"/>
      <protection hidden="1"/>
    </xf>
    <xf numFmtId="169" fontId="9" fillId="0" borderId="10" xfId="2" applyNumberFormat="1" applyFont="1" applyFill="1" applyBorder="1" applyAlignment="1">
      <alignment horizontal="center" vertical="center"/>
    </xf>
    <xf numFmtId="169" fontId="9" fillId="0" borderId="8" xfId="2" applyNumberFormat="1" applyFont="1" applyFill="1" applyBorder="1" applyAlignment="1">
      <alignment horizontal="center" vertical="center"/>
    </xf>
    <xf numFmtId="169" fontId="13" fillId="0" borderId="5" xfId="2" applyNumberFormat="1" applyFont="1" applyFill="1" applyBorder="1" applyAlignment="1">
      <alignment horizontal="center" vertical="center"/>
    </xf>
    <xf numFmtId="169" fontId="9" fillId="0" borderId="5" xfId="2" applyNumberFormat="1" applyFont="1" applyFill="1" applyBorder="1" applyAlignment="1" applyProtection="1">
      <alignment horizontal="center"/>
      <protection hidden="1"/>
    </xf>
    <xf numFmtId="169" fontId="13" fillId="0" borderId="8" xfId="2" applyNumberFormat="1" applyFont="1" applyFill="1" applyBorder="1" applyAlignment="1" applyProtection="1">
      <alignment horizontal="center" vertical="center"/>
      <protection hidden="1"/>
    </xf>
    <xf numFmtId="169" fontId="13" fillId="0" borderId="8" xfId="2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4" fontId="6" fillId="0" borderId="5" xfId="1" applyNumberFormat="1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left"/>
    </xf>
    <xf numFmtId="0" fontId="6" fillId="0" borderId="17" xfId="1" applyFont="1" applyBorder="1"/>
    <xf numFmtId="0" fontId="6" fillId="0" borderId="17" xfId="1" applyFont="1" applyBorder="1" applyAlignment="1">
      <alignment horizontal="center"/>
    </xf>
    <xf numFmtId="4" fontId="6" fillId="0" borderId="17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3" fontId="9" fillId="0" borderId="5" xfId="2" applyNumberFormat="1" applyFont="1" applyFill="1" applyBorder="1" applyAlignment="1">
      <alignment horizontal="center" vertical="center"/>
    </xf>
    <xf numFmtId="3" fontId="13" fillId="0" borderId="10" xfId="2" applyNumberFormat="1" applyFont="1" applyFill="1" applyBorder="1" applyAlignment="1" applyProtection="1">
      <alignment horizontal="center" vertical="center"/>
      <protection hidden="1"/>
    </xf>
    <xf numFmtId="3" fontId="9" fillId="0" borderId="10" xfId="2" applyNumberFormat="1" applyFont="1" applyFill="1" applyBorder="1" applyAlignment="1">
      <alignment horizontal="center" vertical="center"/>
    </xf>
    <xf numFmtId="3" fontId="9" fillId="0" borderId="8" xfId="2" applyNumberFormat="1" applyFont="1" applyFill="1" applyBorder="1" applyAlignment="1">
      <alignment horizontal="center" vertical="center"/>
    </xf>
    <xf numFmtId="3" fontId="13" fillId="0" borderId="5" xfId="2" applyNumberFormat="1" applyFont="1" applyFill="1" applyBorder="1" applyAlignment="1">
      <alignment horizontal="center" vertical="center"/>
    </xf>
    <xf numFmtId="3" fontId="13" fillId="0" borderId="8" xfId="2" applyNumberFormat="1" applyFont="1" applyFill="1" applyBorder="1" applyAlignment="1" applyProtection="1">
      <alignment horizontal="center" vertical="center"/>
      <protection hidden="1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4" fontId="16" fillId="0" borderId="19" xfId="1" applyNumberFormat="1" applyFont="1" applyBorder="1" applyAlignment="1">
      <alignment horizontal="center" vertical="center"/>
    </xf>
    <xf numFmtId="165" fontId="16" fillId="0" borderId="20" xfId="1" applyNumberFormat="1" applyFont="1" applyBorder="1" applyAlignment="1">
      <alignment horizontal="center" vertical="center"/>
    </xf>
    <xf numFmtId="0" fontId="7" fillId="0" borderId="5" xfId="1" quotePrefix="1" applyFont="1" applyBorder="1" applyAlignment="1" applyProtection="1">
      <alignment horizontal="center" vertical="center"/>
      <protection hidden="1"/>
    </xf>
    <xf numFmtId="0" fontId="8" fillId="0" borderId="6" xfId="1" applyFont="1" applyBorder="1" applyAlignment="1" applyProtection="1">
      <alignment horizontal="centerContinuous" vertical="center"/>
      <protection hidden="1"/>
    </xf>
    <xf numFmtId="0" fontId="9" fillId="0" borderId="5" xfId="1" applyFont="1" applyBorder="1" applyAlignment="1">
      <alignment horizontal="center" vertical="center"/>
    </xf>
    <xf numFmtId="0" fontId="7" fillId="0" borderId="6" xfId="1" quotePrefix="1" applyFont="1" applyBorder="1" applyAlignment="1" applyProtection="1">
      <alignment horizontal="center" vertical="center"/>
      <protection hidden="1"/>
    </xf>
    <xf numFmtId="0" fontId="9" fillId="0" borderId="6" xfId="45" applyFont="1" applyBorder="1" applyAlignment="1">
      <alignment horizontal="center"/>
    </xf>
    <xf numFmtId="0" fontId="9" fillId="0" borderId="7" xfId="4" applyFont="1" applyBorder="1" applyAlignment="1">
      <alignment horizontal="left" vertical="center" wrapText="1"/>
    </xf>
    <xf numFmtId="0" fontId="9" fillId="0" borderId="10" xfId="1" applyFont="1" applyBorder="1" applyAlignment="1" applyProtection="1">
      <alignment horizontal="center" vertical="center"/>
      <protection hidden="1"/>
    </xf>
    <xf numFmtId="0" fontId="2" fillId="0" borderId="0" xfId="45"/>
    <xf numFmtId="0" fontId="12" fillId="0" borderId="6" xfId="45" applyFont="1" applyBorder="1" applyAlignment="1">
      <alignment horizontal="center"/>
    </xf>
    <xf numFmtId="0" fontId="9" fillId="0" borderId="9" xfId="4" applyFont="1" applyBorder="1" applyAlignment="1">
      <alignment horizontal="left" vertical="center" wrapText="1"/>
    </xf>
    <xf numFmtId="0" fontId="9" fillId="0" borderId="5" xfId="1" applyFont="1" applyBorder="1" applyAlignment="1" applyProtection="1">
      <alignment horizontal="center" vertical="center"/>
      <protection hidden="1"/>
    </xf>
    <xf numFmtId="0" fontId="9" fillId="0" borderId="5" xfId="5" quotePrefix="1" applyFont="1" applyBorder="1" applyAlignment="1">
      <alignment horizontal="center"/>
    </xf>
    <xf numFmtId="0" fontId="7" fillId="0" borderId="1" xfId="1" quotePrefix="1" applyFont="1" applyBorder="1" applyAlignment="1">
      <alignment horizontal="right"/>
    </xf>
    <xf numFmtId="0" fontId="9" fillId="0" borderId="4" xfId="1" applyFont="1" applyBorder="1" applyAlignment="1" applyProtection="1">
      <alignment horizontal="center"/>
      <protection hidden="1"/>
    </xf>
    <xf numFmtId="0" fontId="7" fillId="0" borderId="6" xfId="1" quotePrefix="1" applyFont="1" applyBorder="1" applyAlignment="1">
      <alignment horizontal="right"/>
    </xf>
    <xf numFmtId="0" fontId="9" fillId="0" borderId="5" xfId="1" applyFont="1" applyBorder="1" applyAlignment="1" applyProtection="1">
      <alignment horizontal="center"/>
      <protection hidden="1"/>
    </xf>
    <xf numFmtId="0" fontId="9" fillId="0" borderId="8" xfId="4" applyFont="1" applyBorder="1" applyAlignment="1">
      <alignment horizontal="left" vertical="center"/>
    </xf>
    <xf numFmtId="0" fontId="9" fillId="0" borderId="8" xfId="1" applyFont="1" applyBorder="1" applyAlignment="1" applyProtection="1">
      <alignment horizontal="center" vertical="center"/>
      <protection hidden="1"/>
    </xf>
    <xf numFmtId="0" fontId="9" fillId="0" borderId="9" xfId="4" applyFont="1" applyBorder="1" applyAlignment="1">
      <alignment horizontal="left" vertical="center"/>
    </xf>
    <xf numFmtId="0" fontId="9" fillId="0" borderId="6" xfId="4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/>
    </xf>
    <xf numFmtId="0" fontId="9" fillId="0" borderId="6" xfId="1" quotePrefix="1" applyFont="1" applyBorder="1" applyAlignment="1" applyProtection="1">
      <alignment horizontal="center" vertical="center"/>
      <protection hidden="1"/>
    </xf>
    <xf numFmtId="0" fontId="9" fillId="0" borderId="6" xfId="1" applyFont="1" applyBorder="1" applyAlignment="1" applyProtection="1">
      <alignment horizontal="center" vertical="center"/>
      <protection hidden="1"/>
    </xf>
    <xf numFmtId="0" fontId="9" fillId="0" borderId="9" xfId="1" applyFont="1" applyBorder="1" applyAlignment="1" applyProtection="1">
      <alignment horizontal="left" vertical="center"/>
      <protection hidden="1"/>
    </xf>
    <xf numFmtId="0" fontId="9" fillId="0" borderId="7" xfId="4" applyFont="1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9" fillId="0" borderId="7" xfId="1" applyFont="1" applyBorder="1" applyAlignment="1" applyProtection="1">
      <alignment vertical="center" wrapText="1"/>
      <protection hidden="1"/>
    </xf>
    <xf numFmtId="0" fontId="7" fillId="0" borderId="5" xfId="1" applyFont="1" applyBorder="1" applyAlignment="1" applyProtection="1">
      <alignment horizontal="center" vertical="center"/>
      <protection hidden="1"/>
    </xf>
    <xf numFmtId="0" fontId="8" fillId="0" borderId="6" xfId="1" applyFont="1" applyBorder="1" applyAlignment="1" applyProtection="1">
      <alignment horizontal="center" vertical="center"/>
      <protection hidden="1"/>
    </xf>
    <xf numFmtId="0" fontId="9" fillId="0" borderId="0" xfId="1" applyFont="1" applyAlignment="1" applyProtection="1">
      <alignment horizontal="center"/>
      <protection hidden="1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Continuous"/>
    </xf>
    <xf numFmtId="0" fontId="18" fillId="0" borderId="17" xfId="1" applyFont="1" applyBorder="1" applyAlignment="1">
      <alignment horizontal="centerContinuous"/>
    </xf>
    <xf numFmtId="3" fontId="7" fillId="0" borderId="17" xfId="1" applyNumberFormat="1" applyFont="1" applyBorder="1" applyAlignment="1">
      <alignment horizontal="center"/>
    </xf>
    <xf numFmtId="165" fontId="7" fillId="0" borderId="11" xfId="1" applyNumberFormat="1" applyFont="1" applyBorder="1" applyAlignment="1">
      <alignment horizontal="center"/>
    </xf>
    <xf numFmtId="165" fontId="7" fillId="0" borderId="5" xfId="1" applyNumberFormat="1" applyFont="1" applyBorder="1" applyAlignment="1">
      <alignment horizontal="center"/>
    </xf>
    <xf numFmtId="0" fontId="7" fillId="0" borderId="8" xfId="1" quotePrefix="1" applyFont="1" applyBorder="1" applyAlignment="1" applyProtection="1">
      <alignment horizontal="center" vertical="center"/>
      <protection hidden="1"/>
    </xf>
    <xf numFmtId="0" fontId="8" fillId="0" borderId="7" xfId="1" applyFont="1" applyBorder="1" applyAlignment="1">
      <alignment horizontal="center"/>
    </xf>
    <xf numFmtId="3" fontId="7" fillId="0" borderId="16" xfId="1" applyNumberFormat="1" applyFont="1" applyBorder="1" applyAlignment="1">
      <alignment horizontal="center"/>
    </xf>
    <xf numFmtId="0" fontId="9" fillId="0" borderId="16" xfId="1" applyFont="1" applyBorder="1" applyAlignment="1">
      <alignment horizontal="right" vertical="center"/>
    </xf>
    <xf numFmtId="165" fontId="7" fillId="0" borderId="8" xfId="1" applyNumberFormat="1" applyFont="1" applyBorder="1" applyAlignment="1">
      <alignment horizontal="center"/>
    </xf>
    <xf numFmtId="0" fontId="18" fillId="0" borderId="21" xfId="1" applyFont="1" applyBorder="1" applyAlignment="1">
      <alignment horizontal="centerContinuous"/>
    </xf>
    <xf numFmtId="3" fontId="7" fillId="0" borderId="0" xfId="1" applyNumberFormat="1" applyFont="1" applyAlignment="1">
      <alignment horizontal="center"/>
    </xf>
    <xf numFmtId="0" fontId="8" fillId="0" borderId="7" xfId="1" applyFont="1" applyBorder="1" applyAlignment="1">
      <alignment horizontal="centerContinuous"/>
    </xf>
    <xf numFmtId="0" fontId="0" fillId="0" borderId="16" xfId="0" applyBorder="1"/>
    <xf numFmtId="0" fontId="18" fillId="0" borderId="0" xfId="1" applyFont="1" applyAlignment="1">
      <alignment horizontal="centerContinuous"/>
    </xf>
    <xf numFmtId="3" fontId="7" fillId="0" borderId="21" xfId="1" applyNumberFormat="1" applyFont="1" applyBorder="1" applyAlignment="1">
      <alignment horizontal="center"/>
    </xf>
    <xf numFmtId="0" fontId="9" fillId="0" borderId="21" xfId="1" applyFont="1" applyBorder="1"/>
    <xf numFmtId="0" fontId="7" fillId="0" borderId="6" xfId="1" applyFont="1" applyBorder="1"/>
    <xf numFmtId="0" fontId="10" fillId="0" borderId="6" xfId="1" applyFont="1" applyBorder="1" applyAlignment="1">
      <alignment vertical="center"/>
    </xf>
    <xf numFmtId="0" fontId="8" fillId="0" borderId="7" xfId="1" applyFont="1" applyBorder="1" applyAlignment="1" applyProtection="1">
      <alignment horizontal="centerContinuous" vertical="center"/>
      <protection hidden="1"/>
    </xf>
    <xf numFmtId="167" fontId="9" fillId="0" borderId="8" xfId="2" applyNumberFormat="1" applyFont="1" applyFill="1" applyBorder="1" applyAlignment="1">
      <alignment horizontal="center" vertical="center"/>
    </xf>
    <xf numFmtId="165" fontId="7" fillId="0" borderId="11" xfId="2" applyNumberFormat="1" applyFont="1" applyFill="1" applyBorder="1" applyAlignment="1">
      <alignment horizontal="center"/>
    </xf>
    <xf numFmtId="0" fontId="9" fillId="0" borderId="10" xfId="4" applyFont="1" applyBorder="1" applyAlignment="1">
      <alignment horizontal="left" vertical="center" wrapText="1"/>
    </xf>
    <xf numFmtId="0" fontId="1" fillId="0" borderId="0" xfId="46"/>
    <xf numFmtId="167" fontId="1" fillId="0" borderId="0" xfId="46" applyNumberFormat="1"/>
    <xf numFmtId="0" fontId="12" fillId="0" borderId="6" xfId="46" applyFont="1" applyBorder="1" applyAlignment="1">
      <alignment horizontal="center"/>
    </xf>
    <xf numFmtId="0" fontId="9" fillId="0" borderId="6" xfId="46" applyFont="1" applyBorder="1" applyAlignment="1">
      <alignment horizontal="center"/>
    </xf>
    <xf numFmtId="1" fontId="9" fillId="0" borderId="10" xfId="2" applyNumberFormat="1" applyFont="1" applyFill="1" applyBorder="1" applyAlignment="1">
      <alignment horizontal="center" vertical="center"/>
    </xf>
    <xf numFmtId="1" fontId="9" fillId="0" borderId="8" xfId="2" applyNumberFormat="1" applyFont="1" applyFill="1" applyBorder="1" applyAlignment="1">
      <alignment horizontal="center" vertical="center"/>
    </xf>
    <xf numFmtId="0" fontId="9" fillId="0" borderId="10" xfId="4" applyFont="1" applyBorder="1" applyAlignment="1">
      <alignment horizontal="left" vertical="center"/>
    </xf>
    <xf numFmtId="0" fontId="25" fillId="0" borderId="6" xfId="1" applyFont="1" applyBorder="1" applyAlignment="1">
      <alignment horizontal="center" vertical="center"/>
    </xf>
    <xf numFmtId="3" fontId="13" fillId="0" borderId="0" xfId="2" applyNumberFormat="1" applyFont="1" applyFill="1" applyBorder="1" applyAlignment="1" applyProtection="1">
      <alignment horizontal="center"/>
      <protection hidden="1"/>
    </xf>
    <xf numFmtId="4" fontId="19" fillId="0" borderId="0" xfId="2" applyNumberFormat="1" applyFont="1" applyFill="1" applyBorder="1" applyAlignment="1">
      <alignment horizontal="center"/>
    </xf>
    <xf numFmtId="4" fontId="16" fillId="0" borderId="19" xfId="1" applyNumberFormat="1" applyFont="1" applyBorder="1" applyAlignment="1">
      <alignment horizontal="center" vertical="center" wrapText="1"/>
    </xf>
    <xf numFmtId="0" fontId="9" fillId="0" borderId="11" xfId="1" applyFont="1" applyBorder="1" applyAlignment="1" applyProtection="1">
      <alignment horizontal="center"/>
      <protection hidden="1"/>
    </xf>
    <xf numFmtId="3" fontId="9" fillId="0" borderId="11" xfId="2" applyNumberFormat="1" applyFont="1" applyFill="1" applyBorder="1" applyAlignment="1" applyProtection="1">
      <alignment horizontal="center"/>
      <protection hidden="1"/>
    </xf>
    <xf numFmtId="169" fontId="9" fillId="0" borderId="11" xfId="2" applyNumberFormat="1" applyFont="1" applyFill="1" applyBorder="1" applyAlignment="1" applyProtection="1">
      <alignment horizontal="center"/>
      <protection hidden="1"/>
    </xf>
    <xf numFmtId="0" fontId="9" fillId="0" borderId="23" xfId="5" quotePrefix="1" applyFont="1" applyBorder="1" applyAlignment="1">
      <alignment horizontal="center"/>
    </xf>
    <xf numFmtId="167" fontId="9" fillId="0" borderId="24" xfId="2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31" fillId="0" borderId="0" xfId="0" applyFont="1" applyAlignment="1">
      <alignment vertical="center"/>
    </xf>
    <xf numFmtId="0" fontId="9" fillId="0" borderId="10" xfId="1" applyFont="1" applyBorder="1" applyAlignment="1" applyProtection="1">
      <alignment horizontal="left" vertical="center"/>
      <protection hidden="1"/>
    </xf>
    <xf numFmtId="0" fontId="9" fillId="0" borderId="5" xfId="1" applyFont="1" applyBorder="1" applyAlignment="1" applyProtection="1">
      <alignment horizontal="left" vertical="center"/>
      <protection hidden="1"/>
    </xf>
    <xf numFmtId="0" fontId="9" fillId="0" borderId="25" xfId="1" applyFont="1" applyBorder="1" applyAlignment="1" applyProtection="1">
      <alignment horizontal="left" vertical="center"/>
      <protection hidden="1"/>
    </xf>
    <xf numFmtId="0" fontId="9" fillId="0" borderId="5" xfId="1" applyFont="1" applyBorder="1" applyAlignment="1" applyProtection="1">
      <alignment horizontal="left" vertical="center" wrapText="1"/>
      <protection hidden="1"/>
    </xf>
    <xf numFmtId="4" fontId="7" fillId="0" borderId="23" xfId="2" applyNumberFormat="1" applyFont="1" applyFill="1" applyBorder="1" applyAlignment="1">
      <alignment horizontal="center"/>
    </xf>
    <xf numFmtId="0" fontId="7" fillId="0" borderId="23" xfId="1" applyFont="1" applyBorder="1" applyAlignment="1">
      <alignment horizontal="center"/>
    </xf>
    <xf numFmtId="165" fontId="7" fillId="0" borderId="23" xfId="1" applyNumberFormat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7" fillId="0" borderId="13" xfId="1" quotePrefix="1" applyFont="1" applyBorder="1" applyAlignment="1">
      <alignment horizontal="right"/>
    </xf>
    <xf numFmtId="0" fontId="8" fillId="0" borderId="14" xfId="1" applyFont="1" applyBorder="1" applyAlignment="1" applyProtection="1">
      <alignment horizontal="centerContinuous" vertical="center"/>
      <protection hidden="1"/>
    </xf>
    <xf numFmtId="0" fontId="8" fillId="0" borderId="27" xfId="1" applyFont="1" applyBorder="1" applyAlignment="1" applyProtection="1">
      <alignment horizontal="centerContinuous" vertical="center"/>
      <protection hidden="1"/>
    </xf>
    <xf numFmtId="0" fontId="9" fillId="0" borderId="28" xfId="0" applyFont="1" applyBorder="1" applyAlignment="1">
      <alignment vertical="center"/>
    </xf>
    <xf numFmtId="0" fontId="9" fillId="0" borderId="28" xfId="4" applyFont="1" applyBorder="1" applyAlignment="1">
      <alignment horizontal="left" vertical="center"/>
    </xf>
    <xf numFmtId="0" fontId="0" fillId="0" borderId="30" xfId="0" applyBorder="1"/>
    <xf numFmtId="0" fontId="7" fillId="0" borderId="2" xfId="1" quotePrefix="1" applyFont="1" applyBorder="1" applyAlignment="1">
      <alignment horizontal="right"/>
    </xf>
    <xf numFmtId="0" fontId="9" fillId="0" borderId="16" xfId="4" applyFont="1" applyBorder="1" applyAlignment="1">
      <alignment horizontal="left" vertical="center" wrapText="1"/>
    </xf>
    <xf numFmtId="0" fontId="8" fillId="0" borderId="0" xfId="1" applyFont="1" applyAlignment="1" applyProtection="1">
      <alignment horizontal="centerContinuous" vertical="center"/>
      <protection hidden="1"/>
    </xf>
    <xf numFmtId="0" fontId="8" fillId="0" borderId="16" xfId="1" applyFont="1" applyBorder="1" applyAlignment="1" applyProtection="1">
      <alignment horizontal="centerContinuous" vertical="center"/>
      <protection hidden="1"/>
    </xf>
    <xf numFmtId="0" fontId="9" fillId="0" borderId="27" xfId="1" applyFont="1" applyBorder="1" applyAlignment="1" applyProtection="1">
      <alignment vertical="center" wrapText="1"/>
      <protection hidden="1"/>
    </xf>
    <xf numFmtId="0" fontId="9" fillId="0" borderId="28" xfId="1" applyFont="1" applyBorder="1" applyAlignment="1" applyProtection="1">
      <alignment vertical="center" wrapText="1"/>
      <protection hidden="1"/>
    </xf>
    <xf numFmtId="0" fontId="9" fillId="0" borderId="31" xfId="4" applyFont="1" applyBorder="1" applyAlignment="1">
      <alignment horizontal="left" vertical="center"/>
    </xf>
    <xf numFmtId="0" fontId="9" fillId="0" borderId="0" xfId="4" applyFont="1" applyAlignment="1">
      <alignment horizontal="left" vertical="center" wrapText="1"/>
    </xf>
    <xf numFmtId="0" fontId="7" fillId="0" borderId="0" xfId="1" quotePrefix="1" applyFont="1" applyAlignment="1">
      <alignment horizontal="right"/>
    </xf>
    <xf numFmtId="0" fontId="9" fillId="0" borderId="29" xfId="0" applyFont="1" applyBorder="1" applyAlignment="1">
      <alignment vertical="center"/>
    </xf>
    <xf numFmtId="0" fontId="0" fillId="0" borderId="27" xfId="0" applyBorder="1"/>
    <xf numFmtId="0" fontId="9" fillId="0" borderId="16" xfId="1" applyFont="1" applyBorder="1" applyAlignment="1" applyProtection="1">
      <alignment vertical="center" wrapText="1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8" fillId="0" borderId="0" xfId="1" applyFont="1" applyAlignment="1">
      <alignment horizontal="centerContinuous"/>
    </xf>
    <xf numFmtId="0" fontId="8" fillId="0" borderId="16" xfId="1" applyFont="1" applyBorder="1" applyAlignment="1">
      <alignment horizontal="centerContinuous"/>
    </xf>
    <xf numFmtId="0" fontId="8" fillId="0" borderId="16" xfId="1" applyFont="1" applyBorder="1" applyAlignment="1">
      <alignment horizontal="center"/>
    </xf>
    <xf numFmtId="0" fontId="6" fillId="0" borderId="23" xfId="1" applyFont="1" applyBorder="1" applyAlignment="1">
      <alignment horizontal="center" vertical="center"/>
    </xf>
    <xf numFmtId="0" fontId="9" fillId="0" borderId="5" xfId="46" applyFont="1" applyBorder="1" applyAlignment="1">
      <alignment horizontal="center"/>
    </xf>
    <xf numFmtId="0" fontId="12" fillId="0" borderId="5" xfId="46" applyFont="1" applyBorder="1" applyAlignment="1">
      <alignment horizontal="center"/>
    </xf>
    <xf numFmtId="0" fontId="0" fillId="0" borderId="5" xfId="0" applyBorder="1"/>
    <xf numFmtId="0" fontId="9" fillId="0" borderId="5" xfId="1" quotePrefix="1" applyFont="1" applyBorder="1" applyAlignment="1" applyProtection="1">
      <alignment horizontal="center" vertical="center"/>
      <protection hidden="1"/>
    </xf>
    <xf numFmtId="0" fontId="12" fillId="0" borderId="5" xfId="45" applyFont="1" applyBorder="1" applyAlignment="1">
      <alignment horizontal="center"/>
    </xf>
    <xf numFmtId="0" fontId="12" fillId="0" borderId="5" xfId="3" applyFont="1" applyBorder="1" applyAlignment="1">
      <alignment horizontal="center" vertical="center"/>
    </xf>
    <xf numFmtId="0" fontId="9" fillId="14" borderId="6" xfId="1" applyFont="1" applyFill="1" applyBorder="1" applyAlignment="1" applyProtection="1">
      <alignment horizontal="center" vertical="center"/>
      <protection hidden="1"/>
    </xf>
    <xf numFmtId="0" fontId="9" fillId="14" borderId="9" xfId="4" applyFont="1" applyFill="1" applyBorder="1" applyAlignment="1">
      <alignment horizontal="left" vertical="center" readingOrder="1"/>
    </xf>
    <xf numFmtId="0" fontId="9" fillId="14" borderId="10" xfId="1" applyFont="1" applyFill="1" applyBorder="1" applyAlignment="1">
      <alignment horizontal="center" vertical="center"/>
    </xf>
    <xf numFmtId="3" fontId="9" fillId="14" borderId="10" xfId="2" applyNumberFormat="1" applyFont="1" applyFill="1" applyBorder="1" applyAlignment="1">
      <alignment horizontal="center" vertical="center"/>
    </xf>
    <xf numFmtId="169" fontId="9" fillId="14" borderId="10" xfId="2" applyNumberFormat="1" applyFont="1" applyFill="1" applyBorder="1" applyAlignment="1">
      <alignment horizontal="center" vertical="center"/>
    </xf>
    <xf numFmtId="165" fontId="9" fillId="14" borderId="8" xfId="2" applyNumberFormat="1" applyFont="1" applyFill="1" applyBorder="1" applyAlignment="1">
      <alignment horizontal="center" vertical="center"/>
    </xf>
    <xf numFmtId="0" fontId="15" fillId="14" borderId="0" xfId="1" applyFont="1" applyFill="1" applyAlignment="1">
      <alignment vertical="center"/>
    </xf>
    <xf numFmtId="0" fontId="0" fillId="14" borderId="0" xfId="0" applyFill="1"/>
    <xf numFmtId="0" fontId="9" fillId="0" borderId="6" xfId="5" quotePrefix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0" xfId="1" applyFont="1" applyAlignment="1">
      <alignment vertical="center"/>
    </xf>
    <xf numFmtId="0" fontId="0" fillId="0" borderId="34" xfId="0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6" fillId="0" borderId="0" xfId="1" quotePrefix="1" applyFont="1" applyAlignment="1">
      <alignment horizontal="right"/>
    </xf>
    <xf numFmtId="0" fontId="9" fillId="0" borderId="0" xfId="5" quotePrefix="1" applyFont="1" applyAlignment="1">
      <alignment horizontal="center"/>
    </xf>
    <xf numFmtId="0" fontId="7" fillId="0" borderId="39" xfId="1" quotePrefix="1" applyFont="1" applyBorder="1" applyAlignment="1" applyProtection="1">
      <alignment horizontal="center" vertical="center"/>
      <protection hidden="1"/>
    </xf>
    <xf numFmtId="0" fontId="8" fillId="0" borderId="41" xfId="1" applyFont="1" applyBorder="1"/>
    <xf numFmtId="165" fontId="7" fillId="0" borderId="39" xfId="1" applyNumberFormat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8" fillId="0" borderId="9" xfId="1" applyFont="1" applyBorder="1" applyAlignment="1">
      <alignment horizontal="centerContinuous"/>
    </xf>
    <xf numFmtId="0" fontId="18" fillId="0" borderId="31" xfId="1" applyFont="1" applyBorder="1" applyAlignment="1">
      <alignment horizontal="centerContinuous"/>
    </xf>
    <xf numFmtId="3" fontId="7" fillId="0" borderId="31" xfId="1" applyNumberFormat="1" applyFont="1" applyBorder="1" applyAlignment="1">
      <alignment horizontal="center"/>
    </xf>
    <xf numFmtId="165" fontId="7" fillId="0" borderId="10" xfId="1" applyNumberFormat="1" applyFont="1" applyBorder="1" applyAlignment="1">
      <alignment horizontal="center"/>
    </xf>
    <xf numFmtId="0" fontId="7" fillId="0" borderId="10" xfId="1" quotePrefix="1" applyFont="1" applyBorder="1" applyAlignment="1" applyProtection="1">
      <alignment horizontal="center" vertical="center"/>
      <protection hidden="1"/>
    </xf>
    <xf numFmtId="0" fontId="8" fillId="0" borderId="9" xfId="1" applyFont="1" applyBorder="1" applyAlignment="1">
      <alignment horizontal="center"/>
    </xf>
    <xf numFmtId="0" fontId="8" fillId="0" borderId="31" xfId="1" applyFont="1" applyBorder="1"/>
    <xf numFmtId="0" fontId="9" fillId="0" borderId="31" xfId="1" applyFont="1" applyBorder="1"/>
    <xf numFmtId="0" fontId="0" fillId="0" borderId="31" xfId="0" applyBorder="1"/>
    <xf numFmtId="0" fontId="9" fillId="0" borderId="31" xfId="1" applyFon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7" fillId="0" borderId="42" xfId="1" quotePrefix="1" applyFont="1" applyBorder="1" applyAlignment="1" applyProtection="1">
      <alignment horizontal="center" vertical="center"/>
      <protection hidden="1"/>
    </xf>
    <xf numFmtId="0" fontId="8" fillId="0" borderId="43" xfId="1" applyFont="1" applyBorder="1" applyAlignment="1">
      <alignment horizontal="centerContinuous"/>
    </xf>
    <xf numFmtId="0" fontId="0" fillId="0" borderId="44" xfId="0" applyBorder="1"/>
    <xf numFmtId="0" fontId="9" fillId="0" borderId="44" xfId="1" applyFont="1" applyBorder="1" applyAlignment="1">
      <alignment horizontal="right" vertical="center"/>
    </xf>
    <xf numFmtId="3" fontId="7" fillId="0" borderId="44" xfId="1" applyNumberFormat="1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9" fillId="0" borderId="1" xfId="5" quotePrefix="1" applyFont="1" applyBorder="1" applyAlignment="1">
      <alignment horizontal="center"/>
    </xf>
    <xf numFmtId="0" fontId="16" fillId="0" borderId="2" xfId="1" quotePrefix="1" applyFont="1" applyBorder="1" applyAlignment="1">
      <alignment horizontal="right"/>
    </xf>
    <xf numFmtId="0" fontId="9" fillId="0" borderId="2" xfId="1" applyFont="1" applyBorder="1" applyAlignment="1" applyProtection="1">
      <alignment horizontal="center"/>
      <protection hidden="1"/>
    </xf>
    <xf numFmtId="3" fontId="13" fillId="0" borderId="2" xfId="2" applyNumberFormat="1" applyFont="1" applyFill="1" applyBorder="1" applyAlignment="1" applyProtection="1">
      <alignment horizontal="center"/>
      <protection hidden="1"/>
    </xf>
    <xf numFmtId="0" fontId="9" fillId="0" borderId="2" xfId="0" applyFont="1" applyBorder="1" applyAlignment="1">
      <alignment horizontal="right"/>
    </xf>
    <xf numFmtId="4" fontId="19" fillId="0" borderId="23" xfId="2" applyNumberFormat="1" applyFont="1" applyFill="1" applyBorder="1" applyAlignment="1">
      <alignment horizontal="center"/>
    </xf>
    <xf numFmtId="0" fontId="7" fillId="0" borderId="1" xfId="1" applyFont="1" applyBorder="1" applyAlignment="1">
      <alignment horizontal="right"/>
    </xf>
    <xf numFmtId="0" fontId="7" fillId="0" borderId="2" xfId="1" applyFont="1" applyBorder="1" applyAlignment="1">
      <alignment horizontal="right"/>
    </xf>
    <xf numFmtId="0" fontId="7" fillId="0" borderId="32" xfId="1" applyFont="1" applyBorder="1" applyAlignment="1">
      <alignment horizontal="right"/>
    </xf>
    <xf numFmtId="0" fontId="8" fillId="0" borderId="6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8" fillId="0" borderId="1" xfId="1" applyFont="1" applyBorder="1" applyAlignment="1">
      <alignment horizontal="right"/>
    </xf>
    <xf numFmtId="0" fontId="8" fillId="0" borderId="2" xfId="1" applyFont="1" applyBorder="1" applyAlignment="1">
      <alignment horizontal="right"/>
    </xf>
    <xf numFmtId="0" fontId="8" fillId="0" borderId="9" xfId="1" applyFont="1" applyBorder="1" applyAlignment="1">
      <alignment horizontal="center"/>
    </xf>
    <xf numFmtId="0" fontId="8" fillId="0" borderId="31" xfId="1" applyFont="1" applyBorder="1" applyAlignment="1">
      <alignment horizontal="center"/>
    </xf>
    <xf numFmtId="0" fontId="25" fillId="0" borderId="2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0" fontId="25" fillId="0" borderId="32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/>
    </xf>
    <xf numFmtId="0" fontId="8" fillId="0" borderId="41" xfId="1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7" fillId="0" borderId="46" xfId="1" quotePrefix="1" applyFont="1" applyBorder="1" applyAlignment="1">
      <alignment horizontal="right" vertical="center"/>
    </xf>
    <xf numFmtId="0" fontId="9" fillId="0" borderId="23" xfId="1" applyFont="1" applyBorder="1" applyAlignment="1" applyProtection="1">
      <alignment horizontal="center" vertical="center"/>
      <protection hidden="1"/>
    </xf>
    <xf numFmtId="0" fontId="9" fillId="0" borderId="23" xfId="2" applyNumberFormat="1" applyFont="1" applyFill="1" applyBorder="1" applyAlignment="1" applyProtection="1">
      <alignment horizontal="center" vertical="center"/>
      <protection hidden="1"/>
    </xf>
    <xf numFmtId="169" fontId="9" fillId="0" borderId="15" xfId="2" applyNumberFormat="1" applyFont="1" applyFill="1" applyBorder="1" applyAlignment="1" applyProtection="1">
      <alignment horizontal="center" vertical="center"/>
      <protection hidden="1"/>
    </xf>
    <xf numFmtId="165" fontId="7" fillId="0" borderId="23" xfId="2" applyNumberFormat="1" applyFont="1" applyFill="1" applyBorder="1" applyAlignment="1">
      <alignment horizontal="center" vertical="center"/>
    </xf>
  </cellXfs>
  <cellStyles count="61">
    <cellStyle name="Accent1 - 20 %" xfId="6" xr:uid="{00000000-0005-0000-0000-000000000000}"/>
    <cellStyle name="Accent1 - 40 %" xfId="7" xr:uid="{00000000-0005-0000-0000-000001000000}"/>
    <cellStyle name="Accent1 - 60 %" xfId="8" xr:uid="{00000000-0005-0000-0000-000002000000}"/>
    <cellStyle name="Accent2 - 20 %" xfId="9" xr:uid="{00000000-0005-0000-0000-000003000000}"/>
    <cellStyle name="Accent2 - 40 %" xfId="10" xr:uid="{00000000-0005-0000-0000-000004000000}"/>
    <cellStyle name="Accent2 - 60 %" xfId="11" xr:uid="{00000000-0005-0000-0000-000005000000}"/>
    <cellStyle name="Accent3 - 20 %" xfId="12" xr:uid="{00000000-0005-0000-0000-000006000000}"/>
    <cellStyle name="Accent3 - 40 %" xfId="13" xr:uid="{00000000-0005-0000-0000-000007000000}"/>
    <cellStyle name="Accent3 - 60 %" xfId="14" xr:uid="{00000000-0005-0000-0000-000008000000}"/>
    <cellStyle name="Accent4 - 20 %" xfId="15" xr:uid="{00000000-0005-0000-0000-000009000000}"/>
    <cellStyle name="Accent4 - 40 %" xfId="16" xr:uid="{00000000-0005-0000-0000-00000A000000}"/>
    <cellStyle name="Accent4 - 60 %" xfId="17" xr:uid="{00000000-0005-0000-0000-00000B000000}"/>
    <cellStyle name="Accent5 - 20 %" xfId="18" xr:uid="{00000000-0005-0000-0000-00000C000000}"/>
    <cellStyle name="Accent5 - 40 %" xfId="19" xr:uid="{00000000-0005-0000-0000-00000D000000}"/>
    <cellStyle name="Accent5 - 60 %" xfId="20" xr:uid="{00000000-0005-0000-0000-00000E000000}"/>
    <cellStyle name="Accent6 - 20 %" xfId="21" xr:uid="{00000000-0005-0000-0000-00000F000000}"/>
    <cellStyle name="Accent6 - 40 %" xfId="22" xr:uid="{00000000-0005-0000-0000-000010000000}"/>
    <cellStyle name="Accent6 - 60 %" xfId="23" xr:uid="{00000000-0005-0000-0000-000011000000}"/>
    <cellStyle name="ArtTitre" xfId="48" xr:uid="{E41E3EB3-5443-42B1-AEA8-1FFA376E356C}"/>
    <cellStyle name="ChapTitre1" xfId="49" xr:uid="{A9FDF768-03AE-46F0-B517-A60132485F72}"/>
    <cellStyle name="ChapTitre2" xfId="50" xr:uid="{423A4A6D-AD2C-4195-B92B-196AF6EFF359}"/>
    <cellStyle name="Emphase 1" xfId="24" xr:uid="{00000000-0005-0000-0000-000012000000}"/>
    <cellStyle name="Emphase 2" xfId="25" xr:uid="{00000000-0005-0000-0000-000013000000}"/>
    <cellStyle name="Emphase 3" xfId="26" xr:uid="{00000000-0005-0000-0000-000014000000}"/>
    <cellStyle name="Euro" xfId="27" xr:uid="{00000000-0005-0000-0000-000015000000}"/>
    <cellStyle name="Euro 2" xfId="28" xr:uid="{00000000-0005-0000-0000-000016000000}"/>
    <cellStyle name="Euro 3" xfId="29" xr:uid="{00000000-0005-0000-0000-000017000000}"/>
    <cellStyle name="Euro 3 2" xfId="30" xr:uid="{00000000-0005-0000-0000-000018000000}"/>
    <cellStyle name="Euro 4" xfId="51" xr:uid="{DFBB9AB3-D2F0-46C9-B7F8-7FC0AB06BA88}"/>
    <cellStyle name="Euro_PRO_ELEC_ACCUEIL CREPS_SEPTEMBRE 2008" xfId="31" xr:uid="{00000000-0005-0000-0000-000019000000}"/>
    <cellStyle name="Milliers 2" xfId="32" xr:uid="{00000000-0005-0000-0000-00001A000000}"/>
    <cellStyle name="Milliers 2 2" xfId="33" xr:uid="{00000000-0005-0000-0000-00001B000000}"/>
    <cellStyle name="Milliers 2 2 2" xfId="34" xr:uid="{00000000-0005-0000-0000-00001C000000}"/>
    <cellStyle name="Milliers 3" xfId="35" xr:uid="{00000000-0005-0000-0000-00001D000000}"/>
    <cellStyle name="Milliers 4" xfId="52" xr:uid="{159AF599-5C24-4702-B6E7-66F7A43A967B}"/>
    <cellStyle name="Milliers_038, Etude IMMEUBLE ZAC DOTHEMARE ABYMES  SETIM CARAIBE 26 08 2003 2" xfId="2" xr:uid="{00000000-0005-0000-0000-00001E000000}"/>
    <cellStyle name="Monétaire 2" xfId="53" xr:uid="{A2A695F5-3A07-4750-BC6A-4CE325A2C924}"/>
    <cellStyle name="Normal" xfId="0" builtinId="0"/>
    <cellStyle name="Normal 10" xfId="60" xr:uid="{C34BC37E-EF7A-4A2B-A152-7932170C0FCB}"/>
    <cellStyle name="Normal 2" xfId="36" xr:uid="{00000000-0005-0000-0000-000022000000}"/>
    <cellStyle name="Normal 2 2" xfId="37" xr:uid="{00000000-0005-0000-0000-000023000000}"/>
    <cellStyle name="Normal 2 2 2" xfId="55" xr:uid="{9E5FD94C-455E-41EA-A567-8DB26F6E2F95}"/>
    <cellStyle name="Normal 2 3" xfId="38" xr:uid="{00000000-0005-0000-0000-000024000000}"/>
    <cellStyle name="Normal 2 3 2" xfId="4" xr:uid="{00000000-0005-0000-0000-000025000000}"/>
    <cellStyle name="Normal 2 4" xfId="5" xr:uid="{00000000-0005-0000-0000-000026000000}"/>
    <cellStyle name="Normal 2 5" xfId="54" xr:uid="{B5AAD1B5-C428-4AE5-BB4A-0D1EC117E9DC}"/>
    <cellStyle name="Normal 2_CAC_Lot Electricité_Estimatif" xfId="39" xr:uid="{00000000-0005-0000-0000-000027000000}"/>
    <cellStyle name="Normal 3" xfId="40" xr:uid="{00000000-0005-0000-0000-000028000000}"/>
    <cellStyle name="Normal 3 2" xfId="41" xr:uid="{00000000-0005-0000-0000-000029000000}"/>
    <cellStyle name="Normal 3 2 2" xfId="1" xr:uid="{00000000-0005-0000-0000-00002A000000}"/>
    <cellStyle name="Normal 3 2 3" xfId="57" xr:uid="{28333731-835F-4972-8B84-1019AB114156}"/>
    <cellStyle name="Normal 4" xfId="42" xr:uid="{00000000-0005-0000-0000-00002B000000}"/>
    <cellStyle name="Normal 5" xfId="43" xr:uid="{00000000-0005-0000-0000-00002C000000}"/>
    <cellStyle name="Normal 6" xfId="3" xr:uid="{00000000-0005-0000-0000-00002D000000}"/>
    <cellStyle name="Normal 6 2" xfId="45" xr:uid="{966CBA39-256D-4255-920F-6069CCAA7FE0}"/>
    <cellStyle name="Normal 6 2 2" xfId="46" xr:uid="{CEF619C5-9B45-4E74-BACC-126C163479EA}"/>
    <cellStyle name="Normal 7" xfId="47" xr:uid="{BFFF88B4-6F22-4C21-B84C-1ADC7F16A3EB}"/>
    <cellStyle name="Normal 8" xfId="56" xr:uid="{25C829AD-48EF-4D83-9702-CD00C3AAC0D0}"/>
    <cellStyle name="Normal 9" xfId="59" xr:uid="{498C52F2-9FE5-47C8-9E0A-AF8757FEA9AE}"/>
    <cellStyle name="Pourcentage 2" xfId="58" xr:uid="{B13112B2-76AA-4179-828E-9C0743FEE674}"/>
    <cellStyle name="Titre de la feuille" xfId="44" xr:uid="{00000000-0005-0000-0000-00002E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/Microsoft%20Excel.app/Serveur/icm/Documents%20and%20Settings/yves/Local%20Settings/Temporary%20Internet%20Files/Content.IE5/GPIR8HEB/U.M.A.G.%20ST/UMAG%20DPGF%20PLOMBER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V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9F20-B294-4E50-8647-13FEB7F6CE66}">
  <dimension ref="A1:G60"/>
  <sheetViews>
    <sheetView view="pageBreakPreview" zoomScaleNormal="100" zoomScaleSheetLayoutView="100" zoomScalePageLayoutView="150" workbookViewId="0">
      <selection activeCell="K34" sqref="K34"/>
    </sheetView>
  </sheetViews>
  <sheetFormatPr baseColWidth="10" defaultRowHeight="15.75"/>
  <cols>
    <col min="1" max="1" width="4.625" customWidth="1"/>
    <col min="2" max="2" width="50.625" customWidth="1"/>
    <col min="3" max="3" width="5.625" customWidth="1"/>
    <col min="4" max="4" width="8.625" style="19" customWidth="1"/>
    <col min="5" max="6" width="10.625" style="19" customWidth="1"/>
    <col min="7" max="7" width="11.25" bestFit="1" customWidth="1"/>
  </cols>
  <sheetData>
    <row r="1" spans="1:7" ht="15.95" customHeight="1">
      <c r="A1" s="220" t="s">
        <v>127</v>
      </c>
      <c r="B1" s="221"/>
      <c r="C1" s="221"/>
      <c r="D1" s="221"/>
      <c r="E1" s="221"/>
      <c r="F1" s="222"/>
      <c r="G1" s="1"/>
    </row>
    <row r="2" spans="1:7" ht="15.95" customHeight="1">
      <c r="A2" s="35"/>
      <c r="B2" s="36"/>
      <c r="C2" s="37"/>
      <c r="D2" s="38"/>
      <c r="E2" s="38"/>
      <c r="F2" s="39"/>
      <c r="G2" s="1"/>
    </row>
    <row r="3" spans="1:7">
      <c r="A3" s="46" t="s">
        <v>0</v>
      </c>
      <c r="B3" s="47" t="s">
        <v>1</v>
      </c>
      <c r="C3" s="48" t="s">
        <v>2</v>
      </c>
      <c r="D3" s="116" t="s">
        <v>94</v>
      </c>
      <c r="E3" s="49" t="s">
        <v>3</v>
      </c>
      <c r="F3" s="50" t="s">
        <v>4</v>
      </c>
      <c r="G3" s="1"/>
    </row>
    <row r="4" spans="1:7" ht="9" customHeight="1">
      <c r="A4" s="32"/>
      <c r="B4" s="32"/>
      <c r="C4" s="32"/>
      <c r="D4" s="33"/>
      <c r="E4" s="33"/>
      <c r="F4" s="34"/>
      <c r="G4" s="1"/>
    </row>
    <row r="5" spans="1:7" ht="15" customHeight="1">
      <c r="A5" s="51" t="s">
        <v>5</v>
      </c>
      <c r="B5" s="52" t="s">
        <v>130</v>
      </c>
      <c r="C5" s="53"/>
      <c r="D5" s="17"/>
      <c r="E5" s="17"/>
      <c r="F5" s="5"/>
      <c r="G5" s="2"/>
    </row>
    <row r="6" spans="1:7" ht="9" customHeight="1">
      <c r="A6" s="54"/>
      <c r="B6" s="102"/>
      <c r="C6" s="76"/>
      <c r="D6" s="103"/>
      <c r="E6" s="103"/>
      <c r="F6" s="11"/>
      <c r="G6" s="2"/>
    </row>
    <row r="7" spans="1:7" ht="9" customHeight="1">
      <c r="A7" s="54"/>
      <c r="B7" s="102"/>
      <c r="C7" s="76"/>
      <c r="D7" s="43"/>
      <c r="E7" s="27"/>
      <c r="F7" s="11"/>
      <c r="G7" s="2"/>
    </row>
    <row r="8" spans="1:7" ht="15" customHeight="1">
      <c r="A8" s="109" t="s">
        <v>6</v>
      </c>
      <c r="B8" s="56" t="s">
        <v>91</v>
      </c>
      <c r="C8" s="68" t="s">
        <v>71</v>
      </c>
      <c r="D8" s="9">
        <f>940</f>
        <v>940</v>
      </c>
      <c r="E8" s="20"/>
      <c r="F8" s="11">
        <f>D8*E8</f>
        <v>0</v>
      </c>
      <c r="G8" s="2"/>
    </row>
    <row r="9" spans="1:7" ht="9" customHeight="1">
      <c r="A9" s="59"/>
      <c r="B9" s="56"/>
      <c r="C9" s="57"/>
      <c r="D9" s="3"/>
      <c r="E9" s="21"/>
      <c r="F9" s="18"/>
      <c r="G9" s="58"/>
    </row>
    <row r="10" spans="1:7" ht="15" customHeight="1">
      <c r="A10" s="59" t="s">
        <v>66</v>
      </c>
      <c r="B10" s="56" t="s">
        <v>134</v>
      </c>
      <c r="C10" s="68" t="s">
        <v>71</v>
      </c>
      <c r="D10" s="9">
        <f>D8</f>
        <v>940</v>
      </c>
      <c r="E10" s="20"/>
      <c r="F10" s="11">
        <f>D10*E10</f>
        <v>0</v>
      </c>
      <c r="G10" s="58"/>
    </row>
    <row r="11" spans="1:7" ht="9" customHeight="1">
      <c r="A11" s="59"/>
      <c r="B11" s="56"/>
      <c r="C11" s="57"/>
      <c r="D11" s="3"/>
      <c r="E11" s="21"/>
      <c r="F11" s="18"/>
      <c r="G11" s="58"/>
    </row>
    <row r="12" spans="1:7" ht="15" customHeight="1">
      <c r="A12" s="59" t="s">
        <v>67</v>
      </c>
      <c r="B12" s="56" t="s">
        <v>177</v>
      </c>
      <c r="C12" s="68" t="s">
        <v>71</v>
      </c>
      <c r="D12" s="9">
        <f>D8</f>
        <v>940</v>
      </c>
      <c r="E12" s="20"/>
      <c r="F12" s="11">
        <f>D12*E12</f>
        <v>0</v>
      </c>
      <c r="G12" s="58"/>
    </row>
    <row r="13" spans="1:7" ht="9" customHeight="1">
      <c r="A13" s="59"/>
      <c r="B13" s="56"/>
      <c r="C13" s="57"/>
      <c r="D13" s="3"/>
      <c r="E13" s="21"/>
      <c r="F13" s="18"/>
      <c r="G13" s="58"/>
    </row>
    <row r="14" spans="1:7" ht="15" customHeight="1">
      <c r="A14" s="59" t="s">
        <v>123</v>
      </c>
      <c r="B14" s="56" t="s">
        <v>95</v>
      </c>
      <c r="C14" s="68" t="s">
        <v>7</v>
      </c>
      <c r="D14" s="9">
        <v>150</v>
      </c>
      <c r="E14" s="20"/>
      <c r="F14" s="11">
        <f>D14*E14</f>
        <v>0</v>
      </c>
      <c r="G14" s="58"/>
    </row>
    <row r="15" spans="1:7" ht="9" customHeight="1">
      <c r="A15" s="54"/>
      <c r="B15" s="102"/>
      <c r="C15" s="76"/>
      <c r="D15" s="103"/>
      <c r="E15" s="103"/>
      <c r="F15" s="11"/>
      <c r="G15" s="2"/>
    </row>
    <row r="16" spans="1:7" ht="15" customHeight="1">
      <c r="A16" s="55"/>
      <c r="B16" s="60"/>
      <c r="C16" s="57"/>
      <c r="D16" s="9"/>
      <c r="E16" s="20"/>
      <c r="F16" s="11"/>
      <c r="G16" s="58"/>
    </row>
    <row r="17" spans="1:7" ht="9" customHeight="1">
      <c r="A17" s="59"/>
      <c r="B17" s="60"/>
      <c r="C17" s="57"/>
      <c r="D17" s="3"/>
      <c r="E17" s="21"/>
      <c r="F17" s="18"/>
      <c r="G17" s="58"/>
    </row>
    <row r="18" spans="1:7" ht="15" customHeight="1">
      <c r="A18" s="62"/>
      <c r="B18" s="63" t="s">
        <v>36</v>
      </c>
      <c r="C18" s="64"/>
      <c r="D18" s="8"/>
      <c r="E18" s="23"/>
      <c r="F18" s="7">
        <f>SUM(F5:F17)</f>
        <v>0</v>
      </c>
      <c r="G18" s="2"/>
    </row>
    <row r="19" spans="1:7" ht="9" customHeight="1">
      <c r="A19" s="62"/>
      <c r="B19" s="65"/>
      <c r="C19" s="66"/>
      <c r="D19" s="16"/>
      <c r="E19" s="29"/>
      <c r="F19" s="10"/>
      <c r="G19" s="2"/>
    </row>
    <row r="20" spans="1:7" ht="15" customHeight="1">
      <c r="A20" s="51" t="s">
        <v>32</v>
      </c>
      <c r="B20" s="52" t="s">
        <v>81</v>
      </c>
      <c r="C20" s="53"/>
      <c r="D20" s="40"/>
      <c r="E20" s="24"/>
      <c r="F20" s="5"/>
      <c r="G20" s="2"/>
    </row>
    <row r="21" spans="1:7" ht="9" customHeight="1">
      <c r="A21" s="62"/>
      <c r="B21" s="65"/>
      <c r="C21" s="66"/>
      <c r="D21" s="16"/>
      <c r="E21" s="29"/>
      <c r="F21" s="10"/>
      <c r="G21" s="2"/>
    </row>
    <row r="22" spans="1:7" ht="15" customHeight="1">
      <c r="A22" s="55"/>
      <c r="B22" s="105" t="s">
        <v>122</v>
      </c>
      <c r="C22" s="57" t="s">
        <v>2</v>
      </c>
      <c r="D22" s="57">
        <v>168</v>
      </c>
      <c r="E22" s="57"/>
      <c r="F22" s="57"/>
      <c r="G22" s="58"/>
    </row>
    <row r="23" spans="1:7" ht="15" customHeight="1">
      <c r="A23" s="55" t="s">
        <v>34</v>
      </c>
      <c r="B23" s="60" t="s">
        <v>92</v>
      </c>
      <c r="C23" s="57" t="s">
        <v>2</v>
      </c>
      <c r="D23" s="9">
        <f>14*3</f>
        <v>42</v>
      </c>
      <c r="E23" s="20"/>
      <c r="F23" s="11">
        <f>D23*E23</f>
        <v>0</v>
      </c>
      <c r="G23" s="58"/>
    </row>
    <row r="24" spans="1:7" ht="15" customHeight="1">
      <c r="A24" s="55" t="s">
        <v>37</v>
      </c>
      <c r="B24" s="60" t="s">
        <v>131</v>
      </c>
      <c r="C24" s="57" t="s">
        <v>2</v>
      </c>
      <c r="D24" s="9">
        <v>42</v>
      </c>
      <c r="E24" s="20"/>
      <c r="F24" s="11">
        <f t="shared" ref="F24:F26" si="0">D24*E24</f>
        <v>0</v>
      </c>
      <c r="G24" s="58"/>
    </row>
    <row r="25" spans="1:7" ht="15" customHeight="1">
      <c r="A25" s="55" t="s">
        <v>38</v>
      </c>
      <c r="B25" s="60" t="s">
        <v>132</v>
      </c>
      <c r="C25" s="57" t="s">
        <v>2</v>
      </c>
      <c r="D25" s="9">
        <v>42</v>
      </c>
      <c r="E25" s="20"/>
      <c r="F25" s="11">
        <f t="shared" si="0"/>
        <v>0</v>
      </c>
      <c r="G25" s="58"/>
    </row>
    <row r="26" spans="1:7" ht="15" customHeight="1">
      <c r="A26" s="55" t="s">
        <v>39</v>
      </c>
      <c r="B26" s="60" t="s">
        <v>133</v>
      </c>
      <c r="C26" s="57" t="s">
        <v>2</v>
      </c>
      <c r="D26" s="9">
        <v>42</v>
      </c>
      <c r="E26" s="20"/>
      <c r="F26" s="11">
        <f t="shared" si="0"/>
        <v>0</v>
      </c>
      <c r="G26" s="58"/>
    </row>
    <row r="27" spans="1:7" ht="9" customHeight="1">
      <c r="A27" s="59"/>
      <c r="B27" s="56"/>
      <c r="C27" s="57"/>
      <c r="D27" s="3"/>
      <c r="E27" s="21"/>
      <c r="F27" s="18"/>
      <c r="G27" s="58"/>
    </row>
    <row r="28" spans="1:7" ht="15" customHeight="1">
      <c r="A28" s="62"/>
      <c r="B28" s="63" t="s">
        <v>40</v>
      </c>
      <c r="C28" s="64"/>
      <c r="D28" s="8"/>
      <c r="E28" s="23"/>
      <c r="F28" s="7">
        <f>SUM(F23:F27)</f>
        <v>0</v>
      </c>
      <c r="G28" s="2"/>
    </row>
    <row r="29" spans="1:7" ht="9" customHeight="1">
      <c r="A29" s="62"/>
      <c r="B29" s="65"/>
      <c r="C29" s="66"/>
      <c r="D29" s="16"/>
      <c r="E29" s="29"/>
      <c r="F29" s="104"/>
      <c r="G29" s="2"/>
    </row>
    <row r="30" spans="1:7" ht="15" customHeight="1">
      <c r="A30" s="51" t="s">
        <v>41</v>
      </c>
      <c r="B30" s="52" t="s">
        <v>78</v>
      </c>
      <c r="C30" s="53"/>
      <c r="D30" s="40"/>
      <c r="E30" s="24"/>
      <c r="F30" s="5"/>
      <c r="G30" s="2"/>
    </row>
    <row r="31" spans="1:7" ht="9" customHeight="1">
      <c r="A31" s="54"/>
      <c r="B31" s="52"/>
      <c r="C31" s="53"/>
      <c r="D31" s="40"/>
      <c r="E31" s="24"/>
      <c r="F31" s="11"/>
      <c r="G31" s="2"/>
    </row>
    <row r="32" spans="1:7" s="169" customFormat="1">
      <c r="A32" s="162" t="s">
        <v>42</v>
      </c>
      <c r="B32" s="163" t="s">
        <v>93</v>
      </c>
      <c r="C32" s="164" t="s">
        <v>7</v>
      </c>
      <c r="D32" s="165">
        <v>640</v>
      </c>
      <c r="E32" s="166"/>
      <c r="F32" s="167">
        <f>D32*E32</f>
        <v>0</v>
      </c>
      <c r="G32" s="168"/>
    </row>
    <row r="33" spans="1:7" ht="9" customHeight="1">
      <c r="A33" s="72"/>
      <c r="B33" s="74"/>
      <c r="C33" s="71"/>
      <c r="D33" s="42"/>
      <c r="E33" s="26"/>
      <c r="F33" s="18"/>
      <c r="G33" s="2"/>
    </row>
    <row r="34" spans="1:7" ht="15" customHeight="1">
      <c r="A34" s="62"/>
      <c r="B34" s="63" t="s">
        <v>44</v>
      </c>
      <c r="C34" s="64"/>
      <c r="D34" s="8"/>
      <c r="E34" s="23"/>
      <c r="F34" s="7">
        <f>SUM(F31:F33)</f>
        <v>0</v>
      </c>
      <c r="G34" s="2"/>
    </row>
    <row r="35" spans="1:7" ht="9" customHeight="1">
      <c r="A35" s="62"/>
      <c r="B35" s="65"/>
      <c r="C35" s="66"/>
      <c r="D35" s="16"/>
      <c r="E35" s="29"/>
      <c r="F35" s="10"/>
      <c r="G35" s="2"/>
    </row>
    <row r="36" spans="1:7" ht="15" customHeight="1">
      <c r="A36" s="78" t="s">
        <v>45</v>
      </c>
      <c r="B36" s="79" t="s">
        <v>28</v>
      </c>
      <c r="C36" s="53"/>
      <c r="D36" s="40"/>
      <c r="E36" s="24"/>
      <c r="F36" s="5"/>
      <c r="G36" s="2"/>
    </row>
    <row r="37" spans="1:7" ht="9.75" customHeight="1">
      <c r="A37" s="108"/>
      <c r="B37" s="77"/>
      <c r="C37" s="68"/>
      <c r="D37" s="9"/>
      <c r="E37" s="20"/>
      <c r="F37" s="11"/>
      <c r="G37" s="58"/>
    </row>
    <row r="38" spans="1:7" ht="15" customHeight="1">
      <c r="A38" s="108" t="s">
        <v>46</v>
      </c>
      <c r="B38" s="77" t="s">
        <v>29</v>
      </c>
      <c r="C38" s="68" t="s">
        <v>15</v>
      </c>
      <c r="D38" s="9">
        <v>1</v>
      </c>
      <c r="E38" s="20"/>
      <c r="F38" s="11">
        <f>D38*E38</f>
        <v>0</v>
      </c>
      <c r="G38" s="58"/>
    </row>
    <row r="39" spans="1:7" ht="9.75" customHeight="1">
      <c r="A39" s="59"/>
      <c r="B39" s="77"/>
      <c r="C39" s="68"/>
      <c r="D39" s="9"/>
      <c r="E39" s="20"/>
      <c r="F39" s="11"/>
      <c r="G39" s="58"/>
    </row>
    <row r="40" spans="1:7" ht="15" customHeight="1">
      <c r="A40" s="108" t="s">
        <v>47</v>
      </c>
      <c r="B40" s="77" t="s">
        <v>89</v>
      </c>
      <c r="C40" s="68" t="s">
        <v>15</v>
      </c>
      <c r="D40" s="9">
        <v>1</v>
      </c>
      <c r="E40" s="20"/>
      <c r="F40" s="11">
        <f>D40*E40</f>
        <v>0</v>
      </c>
    </row>
    <row r="41" spans="1:7" ht="9" customHeight="1">
      <c r="A41" s="59"/>
      <c r="B41" s="77"/>
      <c r="C41" s="68"/>
      <c r="D41" s="9"/>
      <c r="E41" s="2"/>
      <c r="F41" s="18"/>
    </row>
    <row r="42" spans="1:7" ht="15" customHeight="1">
      <c r="A42" s="62"/>
      <c r="B42" s="63" t="s">
        <v>48</v>
      </c>
      <c r="C42" s="64"/>
      <c r="D42" s="8"/>
      <c r="E42" s="23"/>
      <c r="F42" s="7">
        <f>SUM(F36:F40)</f>
        <v>0</v>
      </c>
      <c r="G42" s="2"/>
    </row>
    <row r="43" spans="1:7" ht="15" customHeight="1">
      <c r="A43" s="62"/>
      <c r="B43" s="65"/>
      <c r="C43" s="80"/>
      <c r="D43" s="12"/>
      <c r="E43" s="12"/>
      <c r="F43" s="13"/>
      <c r="G43" s="2"/>
    </row>
    <row r="44" spans="1:7" ht="15" customHeight="1">
      <c r="A44" s="81"/>
      <c r="B44" s="223" t="s">
        <v>31</v>
      </c>
      <c r="C44" s="224"/>
      <c r="D44" s="224"/>
      <c r="E44" s="224"/>
      <c r="F44" s="225"/>
      <c r="G44" s="14"/>
    </row>
    <row r="45" spans="1:7" ht="9" customHeight="1">
      <c r="A45" s="82"/>
      <c r="B45" s="83"/>
      <c r="C45" s="84"/>
      <c r="D45" s="85"/>
      <c r="E45" s="85"/>
      <c r="F45" s="86"/>
      <c r="G45" s="14"/>
    </row>
    <row r="46" spans="1:7" ht="12.75" customHeight="1">
      <c r="A46" s="51" t="s">
        <v>5</v>
      </c>
      <c r="B46" s="218" t="str">
        <f>B5</f>
        <v>DEMOLITION - DEPOSE</v>
      </c>
      <c r="C46" s="219"/>
      <c r="D46" s="219"/>
      <c r="E46" s="219"/>
      <c r="F46" s="87"/>
      <c r="G46" s="14"/>
    </row>
    <row r="47" spans="1:7" ht="12.75" customHeight="1">
      <c r="A47" s="88"/>
      <c r="B47" s="89"/>
      <c r="D47" s="91"/>
      <c r="E47" s="90"/>
      <c r="F47" s="92">
        <f>F18</f>
        <v>0</v>
      </c>
      <c r="G47" s="15"/>
    </row>
    <row r="48" spans="1:7" ht="9" customHeight="1">
      <c r="A48" s="82"/>
      <c r="B48" s="83"/>
      <c r="C48" s="93"/>
      <c r="D48" s="94"/>
      <c r="E48" s="94"/>
      <c r="F48" s="87"/>
      <c r="G48" s="14"/>
    </row>
    <row r="49" spans="1:7" ht="12.75" customHeight="1">
      <c r="A49" s="51" t="str">
        <f>A20</f>
        <v>B</v>
      </c>
      <c r="B49" s="218" t="str">
        <f>$B20</f>
        <v>PLOTS BETONS TOITURE TERRASSE</v>
      </c>
      <c r="C49" s="219"/>
      <c r="D49" s="219"/>
      <c r="E49" s="219"/>
      <c r="F49" s="87"/>
      <c r="G49" s="14"/>
    </row>
    <row r="50" spans="1:7" ht="12.75" customHeight="1">
      <c r="A50" s="88"/>
      <c r="B50" s="95"/>
      <c r="C50" s="96"/>
      <c r="D50" s="91"/>
      <c r="E50" s="90"/>
      <c r="F50" s="92">
        <f>F28</f>
        <v>0</v>
      </c>
      <c r="G50" s="15"/>
    </row>
    <row r="51" spans="1:7" ht="9" customHeight="1">
      <c r="A51" s="82"/>
      <c r="B51" s="83"/>
      <c r="C51" s="97"/>
      <c r="D51" s="94"/>
      <c r="E51" s="98"/>
      <c r="F51" s="87"/>
      <c r="G51" s="14"/>
    </row>
    <row r="52" spans="1:7" ht="12.75" customHeight="1">
      <c r="A52" s="51" t="str">
        <f>A30</f>
        <v>C</v>
      </c>
      <c r="B52" s="218" t="str">
        <f>$B30</f>
        <v>PROTECTIONS COLLECTIVES</v>
      </c>
      <c r="C52" s="219"/>
      <c r="D52" s="219"/>
      <c r="E52" s="219"/>
      <c r="F52" s="87"/>
      <c r="G52" s="14"/>
    </row>
    <row r="53" spans="1:7" ht="12.75" customHeight="1">
      <c r="A53" s="88"/>
      <c r="B53" s="95"/>
      <c r="D53" s="91"/>
      <c r="E53" s="90"/>
      <c r="F53" s="92">
        <f>F34</f>
        <v>0</v>
      </c>
      <c r="G53" s="15"/>
    </row>
    <row r="54" spans="1:7" ht="9" customHeight="1">
      <c r="A54" s="51"/>
      <c r="B54" s="83"/>
      <c r="C54" s="99"/>
      <c r="D54" s="94"/>
      <c r="E54" s="94"/>
      <c r="F54" s="87"/>
      <c r="G54" s="14"/>
    </row>
    <row r="55" spans="1:7" ht="12.75" customHeight="1">
      <c r="A55" s="51" t="str">
        <f>A36</f>
        <v>D</v>
      </c>
      <c r="B55" s="218" t="str">
        <f>$B36</f>
        <v>ETUDES ET DEMARCHES ADMINISTRATIVES</v>
      </c>
      <c r="C55" s="219"/>
      <c r="D55" s="219"/>
      <c r="E55" s="219"/>
      <c r="F55" s="87"/>
      <c r="G55" s="14"/>
    </row>
    <row r="56" spans="1:7" ht="12.75" customHeight="1">
      <c r="A56" s="88"/>
      <c r="B56" s="95"/>
      <c r="C56" s="96"/>
      <c r="D56" s="91"/>
      <c r="E56" s="90"/>
      <c r="F56" s="92">
        <f>F42</f>
        <v>0</v>
      </c>
      <c r="G56" s="15"/>
    </row>
    <row r="57" spans="1:7" ht="9" customHeight="1">
      <c r="A57" s="82"/>
      <c r="B57" s="100"/>
      <c r="C57" s="99"/>
      <c r="D57" s="94"/>
      <c r="E57" s="98"/>
      <c r="F57" s="87"/>
      <c r="G57" s="58"/>
    </row>
    <row r="58" spans="1:7" ht="15" customHeight="1">
      <c r="A58" s="120"/>
      <c r="B58" s="215" t="s">
        <v>135</v>
      </c>
      <c r="C58" s="216"/>
      <c r="D58" s="216"/>
      <c r="E58" s="217"/>
      <c r="F58" s="128">
        <f>SUM(F47:F56)</f>
        <v>0</v>
      </c>
      <c r="G58" s="101"/>
    </row>
    <row r="59" spans="1:7" ht="15" customHeight="1">
      <c r="A59" s="120"/>
      <c r="B59" s="215" t="s">
        <v>136</v>
      </c>
      <c r="C59" s="216"/>
      <c r="D59" s="216"/>
      <c r="E59" s="217"/>
      <c r="F59" s="128">
        <f>F58*0.085</f>
        <v>0</v>
      </c>
      <c r="G59" s="101"/>
    </row>
    <row r="60" spans="1:7" ht="15" customHeight="1">
      <c r="A60" s="120"/>
      <c r="B60" s="215" t="s">
        <v>137</v>
      </c>
      <c r="C60" s="216"/>
      <c r="D60" s="216"/>
      <c r="E60" s="217"/>
      <c r="F60" s="128">
        <f>F58*1.085</f>
        <v>0</v>
      </c>
      <c r="G60" s="101"/>
    </row>
  </sheetData>
  <mergeCells count="9">
    <mergeCell ref="B59:E59"/>
    <mergeCell ref="B60:E60"/>
    <mergeCell ref="B58:E58"/>
    <mergeCell ref="B55:E55"/>
    <mergeCell ref="A1:F1"/>
    <mergeCell ref="B44:F44"/>
    <mergeCell ref="B46:E46"/>
    <mergeCell ref="B49:E49"/>
    <mergeCell ref="B52:E52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horizontalDpi="1200" verticalDpi="1200" r:id="rId1"/>
  <headerFooter>
    <oddHeader>&amp;CDPGF - PV ARS</oddHeader>
    <oddFooter>&amp;LDAC Antilles
&amp;RPage&amp;P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21DB0-33B8-4756-B9FE-4C004E39F534}">
  <dimension ref="A1:I169"/>
  <sheetViews>
    <sheetView tabSelected="1" view="pageBreakPreview" zoomScaleNormal="100" zoomScaleSheetLayoutView="100" zoomScalePageLayoutView="150" workbookViewId="0">
      <pane ySplit="2" topLeftCell="A3" activePane="bottomLeft" state="frozen"/>
      <selection pane="bottomLeft" activeCell="J23" sqref="J23"/>
    </sheetView>
  </sheetViews>
  <sheetFormatPr baseColWidth="10" defaultRowHeight="15.75"/>
  <cols>
    <col min="1" max="1" width="4.5" customWidth="1"/>
    <col min="2" max="2" width="50.625" customWidth="1"/>
    <col min="3" max="3" width="5.625" customWidth="1"/>
    <col min="4" max="4" width="8.625" style="19" customWidth="1"/>
    <col min="5" max="6" width="10.625" style="19" customWidth="1"/>
    <col min="7" max="7" width="12.375" bestFit="1" customWidth="1"/>
  </cols>
  <sheetData>
    <row r="1" spans="1:6" ht="18">
      <c r="A1" s="231" t="s">
        <v>128</v>
      </c>
      <c r="B1" s="230"/>
      <c r="C1" s="230"/>
      <c r="D1" s="230"/>
      <c r="E1" s="230"/>
      <c r="F1" s="232"/>
    </row>
    <row r="2" spans="1:6" ht="9" customHeight="1">
      <c r="A2" s="113"/>
      <c r="B2" s="230"/>
      <c r="C2" s="230"/>
      <c r="D2" s="230"/>
      <c r="E2" s="230"/>
      <c r="F2" s="230"/>
    </row>
    <row r="3" spans="1:6" ht="15" customHeight="1">
      <c r="A3" s="46" t="s">
        <v>0</v>
      </c>
      <c r="B3" s="47" t="s">
        <v>1</v>
      </c>
      <c r="C3" s="48" t="s">
        <v>2</v>
      </c>
      <c r="D3" s="49" t="s">
        <v>69</v>
      </c>
      <c r="E3" s="49" t="s">
        <v>3</v>
      </c>
      <c r="F3" s="50" t="s">
        <v>4</v>
      </c>
    </row>
    <row r="4" spans="1:6" ht="9" customHeight="1">
      <c r="A4" s="32"/>
      <c r="B4" s="32"/>
      <c r="C4" s="32"/>
      <c r="D4" s="33"/>
      <c r="E4" s="33"/>
      <c r="F4" s="34"/>
    </row>
    <row r="5" spans="1:6" ht="15" customHeight="1">
      <c r="A5" s="51" t="s">
        <v>5</v>
      </c>
      <c r="B5" s="52" t="s">
        <v>80</v>
      </c>
      <c r="C5" s="53"/>
      <c r="D5" s="40"/>
      <c r="E5" s="24"/>
      <c r="F5" s="5"/>
    </row>
    <row r="6" spans="1:6" ht="9" customHeight="1">
      <c r="A6" s="54"/>
      <c r="B6" s="102"/>
      <c r="C6" s="76"/>
      <c r="D6" s="43"/>
      <c r="E6" s="27"/>
      <c r="F6" s="11"/>
    </row>
    <row r="7" spans="1:6" ht="12.75" customHeight="1">
      <c r="A7" s="108" t="s">
        <v>6</v>
      </c>
      <c r="B7" s="67" t="s">
        <v>139</v>
      </c>
      <c r="C7" s="68" t="s">
        <v>9</v>
      </c>
      <c r="D7" s="9">
        <v>99760</v>
      </c>
      <c r="E7" s="20"/>
      <c r="F7" s="11">
        <f>E7*D7</f>
        <v>0</v>
      </c>
    </row>
    <row r="8" spans="1:6" ht="12.75" customHeight="1">
      <c r="A8" s="108"/>
      <c r="B8" s="60" t="s">
        <v>8</v>
      </c>
      <c r="C8" s="57"/>
      <c r="D8" s="41"/>
      <c r="E8" s="25"/>
      <c r="F8" s="18"/>
    </row>
    <row r="9" spans="1:6" ht="9" customHeight="1">
      <c r="A9" s="108"/>
      <c r="B9" s="69"/>
      <c r="C9" s="57"/>
      <c r="D9" s="3"/>
      <c r="E9" s="21"/>
      <c r="F9" s="18"/>
    </row>
    <row r="10" spans="1:6" ht="12.75" customHeight="1">
      <c r="A10" s="108" t="s">
        <v>66</v>
      </c>
      <c r="B10" s="67" t="s">
        <v>138</v>
      </c>
      <c r="C10" s="68" t="s">
        <v>9</v>
      </c>
      <c r="D10" s="9">
        <f>D7</f>
        <v>99760</v>
      </c>
      <c r="E10" s="20"/>
      <c r="F10" s="11">
        <f>E10*D10</f>
        <v>0</v>
      </c>
    </row>
    <row r="11" spans="1:6" ht="12.75" customHeight="1">
      <c r="A11" s="108"/>
      <c r="B11" s="60" t="s">
        <v>8</v>
      </c>
      <c r="C11" s="57"/>
      <c r="D11" s="41"/>
      <c r="E11" s="25"/>
      <c r="F11" s="18"/>
    </row>
    <row r="12" spans="1:6" ht="9" customHeight="1">
      <c r="A12" s="108"/>
      <c r="B12" s="69"/>
      <c r="C12" s="57"/>
      <c r="D12" s="3"/>
      <c r="E12" s="21"/>
      <c r="F12" s="18"/>
    </row>
    <row r="13" spans="1:6" ht="15" customHeight="1">
      <c r="A13" s="62"/>
      <c r="B13" s="63" t="s">
        <v>36</v>
      </c>
      <c r="C13" s="64"/>
      <c r="D13" s="8"/>
      <c r="E13" s="23"/>
      <c r="F13" s="7">
        <f>SUM(F7:F12)</f>
        <v>0</v>
      </c>
    </row>
    <row r="14" spans="1:6" ht="9" customHeight="1">
      <c r="A14" s="32"/>
      <c r="B14" s="32"/>
      <c r="C14" s="32"/>
      <c r="D14" s="33"/>
      <c r="E14" s="33"/>
      <c r="F14" s="34"/>
    </row>
    <row r="15" spans="1:6" ht="15" customHeight="1">
      <c r="A15" s="51" t="s">
        <v>32</v>
      </c>
      <c r="B15" s="52" t="s">
        <v>10</v>
      </c>
      <c r="C15" s="53"/>
      <c r="D15" s="40"/>
      <c r="E15" s="24"/>
      <c r="F15" s="5"/>
    </row>
    <row r="16" spans="1:6" ht="9" customHeight="1">
      <c r="A16" s="54"/>
      <c r="B16" s="102"/>
      <c r="C16" s="76"/>
      <c r="D16" s="43"/>
      <c r="E16" s="27"/>
      <c r="F16" s="11"/>
    </row>
    <row r="17" spans="1:6" ht="12.75" customHeight="1">
      <c r="A17" s="108" t="s">
        <v>34</v>
      </c>
      <c r="B17" s="67" t="s">
        <v>140</v>
      </c>
      <c r="C17" s="68" t="s">
        <v>9</v>
      </c>
      <c r="D17" s="9">
        <f>D7</f>
        <v>99760</v>
      </c>
      <c r="E17" s="20"/>
      <c r="F17" s="11">
        <f>E17*D17</f>
        <v>0</v>
      </c>
    </row>
    <row r="18" spans="1:6" ht="12.75" customHeight="1">
      <c r="A18" s="108"/>
      <c r="B18" s="69" t="s">
        <v>11</v>
      </c>
      <c r="C18" s="57"/>
      <c r="D18" s="41"/>
      <c r="E18" s="25"/>
      <c r="F18" s="18"/>
    </row>
    <row r="19" spans="1:6" ht="9" customHeight="1">
      <c r="A19" s="108"/>
      <c r="B19" s="69"/>
      <c r="C19" s="57"/>
      <c r="D19" s="3"/>
      <c r="E19" s="21"/>
      <c r="F19" s="18"/>
    </row>
    <row r="20" spans="1:6" ht="12.75" customHeight="1">
      <c r="A20" s="108" t="s">
        <v>37</v>
      </c>
      <c r="B20" s="69" t="s">
        <v>12</v>
      </c>
      <c r="C20" s="57" t="s">
        <v>9</v>
      </c>
      <c r="D20" s="3">
        <f>D17</f>
        <v>99760</v>
      </c>
      <c r="E20" s="20"/>
      <c r="F20" s="11">
        <f>E20*D20</f>
        <v>0</v>
      </c>
    </row>
    <row r="21" spans="1:6" ht="9" customHeight="1">
      <c r="A21" s="108"/>
      <c r="B21" s="69"/>
      <c r="C21" s="57"/>
      <c r="D21" s="3"/>
      <c r="E21" s="21"/>
      <c r="F21" s="18"/>
    </row>
    <row r="22" spans="1:6" ht="12.75" customHeight="1">
      <c r="A22" s="108" t="s">
        <v>38</v>
      </c>
      <c r="B22" s="69" t="s">
        <v>13</v>
      </c>
      <c r="C22" s="57" t="s">
        <v>7</v>
      </c>
      <c r="D22" s="3">
        <v>30</v>
      </c>
      <c r="E22" s="20"/>
      <c r="F22" s="11">
        <f>E22*D22</f>
        <v>0</v>
      </c>
    </row>
    <row r="23" spans="1:6" ht="9" customHeight="1">
      <c r="A23" s="108"/>
      <c r="B23" s="70"/>
      <c r="C23" s="61"/>
      <c r="D23" s="4"/>
      <c r="E23" s="22"/>
      <c r="F23" s="5"/>
    </row>
    <row r="24" spans="1:6" ht="12.75" customHeight="1">
      <c r="A24" s="108" t="s">
        <v>39</v>
      </c>
      <c r="B24" s="69" t="s">
        <v>14</v>
      </c>
      <c r="C24" s="71" t="s">
        <v>9</v>
      </c>
      <c r="D24" s="42">
        <f>D17</f>
        <v>99760</v>
      </c>
      <c r="E24" s="20"/>
      <c r="F24" s="11">
        <f>E24*D24</f>
        <v>0</v>
      </c>
    </row>
    <row r="25" spans="1:6" ht="9" customHeight="1">
      <c r="A25" s="72"/>
      <c r="B25" s="69"/>
      <c r="C25" s="71"/>
      <c r="D25" s="42"/>
      <c r="E25" s="26"/>
      <c r="F25" s="18"/>
    </row>
    <row r="26" spans="1:6" ht="15" customHeight="1">
      <c r="A26" s="62"/>
      <c r="B26" s="63" t="s">
        <v>40</v>
      </c>
      <c r="C26" s="64"/>
      <c r="D26" s="8"/>
      <c r="E26" s="23"/>
      <c r="F26" s="7">
        <f>SUM(F15:F25)</f>
        <v>0</v>
      </c>
    </row>
    <row r="27" spans="1:6" ht="9" customHeight="1">
      <c r="A27" s="62"/>
      <c r="B27" s="65"/>
      <c r="C27" s="66"/>
      <c r="D27" s="16"/>
      <c r="E27" s="29"/>
      <c r="F27" s="104"/>
    </row>
    <row r="28" spans="1:6" ht="15" customHeight="1">
      <c r="A28" s="51" t="s">
        <v>41</v>
      </c>
      <c r="B28" s="52" t="s">
        <v>75</v>
      </c>
      <c r="C28" s="53"/>
      <c r="D28" s="40"/>
      <c r="E28" s="24"/>
      <c r="F28" s="5"/>
    </row>
    <row r="29" spans="1:6" ht="6" customHeight="1">
      <c r="A29" s="54"/>
      <c r="B29" s="52"/>
      <c r="C29" s="53"/>
      <c r="D29" s="40"/>
      <c r="E29" s="24"/>
      <c r="F29" s="11"/>
    </row>
    <row r="30" spans="1:6" ht="12.75" customHeight="1">
      <c r="A30" s="73" t="s">
        <v>42</v>
      </c>
      <c r="B30" s="69" t="s">
        <v>16</v>
      </c>
      <c r="C30" s="71" t="s">
        <v>9</v>
      </c>
      <c r="D30" s="42">
        <f>D24</f>
        <v>99760</v>
      </c>
      <c r="E30" s="21"/>
      <c r="F30" s="11">
        <f>E30*D30</f>
        <v>0</v>
      </c>
    </row>
    <row r="31" spans="1:6" ht="12.75" customHeight="1">
      <c r="A31" s="72"/>
      <c r="B31" s="69" t="s">
        <v>17</v>
      </c>
      <c r="C31" s="71"/>
      <c r="D31" s="42"/>
      <c r="E31" s="26"/>
      <c r="F31" s="18"/>
    </row>
    <row r="32" spans="1:6" ht="6" customHeight="1">
      <c r="A32" s="72"/>
      <c r="B32" s="69"/>
      <c r="C32" s="71"/>
      <c r="D32" s="42"/>
      <c r="E32" s="26"/>
      <c r="F32" s="18"/>
    </row>
    <row r="33" spans="1:6" ht="12.75" customHeight="1">
      <c r="A33" s="73" t="s">
        <v>43</v>
      </c>
      <c r="B33" s="69" t="s">
        <v>96</v>
      </c>
      <c r="C33" s="71" t="s">
        <v>2</v>
      </c>
      <c r="D33" s="42">
        <v>1</v>
      </c>
      <c r="E33" s="20"/>
      <c r="F33" s="11">
        <f>E33*D33</f>
        <v>0</v>
      </c>
    </row>
    <row r="34" spans="1:6" ht="6" customHeight="1">
      <c r="A34" s="72"/>
      <c r="B34" s="69"/>
      <c r="C34" s="71"/>
      <c r="D34" s="42"/>
      <c r="E34" s="26"/>
      <c r="F34" s="18"/>
    </row>
    <row r="35" spans="1:6" ht="12.75" customHeight="1">
      <c r="A35" s="73" t="s">
        <v>62</v>
      </c>
      <c r="B35" s="69" t="s">
        <v>70</v>
      </c>
      <c r="C35" s="71" t="s">
        <v>2</v>
      </c>
      <c r="D35" s="42">
        <v>1</v>
      </c>
      <c r="E35" s="20"/>
      <c r="F35" s="11">
        <f>E35*D35</f>
        <v>0</v>
      </c>
    </row>
    <row r="36" spans="1:6" ht="6" customHeight="1">
      <c r="A36" s="72"/>
      <c r="B36" s="74"/>
      <c r="C36" s="71"/>
      <c r="D36" s="42"/>
      <c r="E36" s="26"/>
      <c r="F36" s="18"/>
    </row>
    <row r="37" spans="1:6" ht="12.75" customHeight="1">
      <c r="A37" s="73" t="s">
        <v>63</v>
      </c>
      <c r="B37" s="69" t="s">
        <v>18</v>
      </c>
      <c r="C37" s="71" t="s">
        <v>15</v>
      </c>
      <c r="D37" s="42">
        <v>1</v>
      </c>
      <c r="E37" s="20"/>
      <c r="F37" s="11">
        <f>E37*D37</f>
        <v>0</v>
      </c>
    </row>
    <row r="38" spans="1:6" ht="15" customHeight="1">
      <c r="A38" s="54"/>
      <c r="B38" s="69" t="s">
        <v>61</v>
      </c>
      <c r="C38" s="71"/>
      <c r="D38" s="42"/>
      <c r="E38" s="26"/>
      <c r="F38" s="18"/>
    </row>
    <row r="39" spans="1:6" ht="15" customHeight="1">
      <c r="A39" s="54"/>
      <c r="B39" s="69" t="s">
        <v>19</v>
      </c>
      <c r="C39" s="71"/>
      <c r="D39" s="42"/>
      <c r="E39" s="26"/>
      <c r="F39" s="18"/>
    </row>
    <row r="40" spans="1:6" ht="15" customHeight="1">
      <c r="A40" s="54"/>
      <c r="B40" s="69" t="s">
        <v>20</v>
      </c>
      <c r="C40" s="71"/>
      <c r="D40" s="42"/>
      <c r="E40" s="26"/>
      <c r="F40" s="18"/>
    </row>
    <row r="41" spans="1:6" ht="15" customHeight="1">
      <c r="A41" s="54"/>
      <c r="B41" s="69" t="s">
        <v>21</v>
      </c>
      <c r="C41" s="71"/>
      <c r="D41" s="42"/>
      <c r="E41" s="26"/>
      <c r="F41" s="18"/>
    </row>
    <row r="42" spans="1:6" ht="15" customHeight="1">
      <c r="A42" s="54"/>
      <c r="B42" s="69" t="s">
        <v>22</v>
      </c>
      <c r="C42" s="71"/>
      <c r="D42" s="42"/>
      <c r="E42" s="26"/>
      <c r="F42" s="18"/>
    </row>
    <row r="43" spans="1:6" ht="15" customHeight="1">
      <c r="A43" s="54"/>
      <c r="B43" s="69" t="s">
        <v>23</v>
      </c>
      <c r="C43" s="71"/>
      <c r="D43" s="42"/>
      <c r="E43" s="26"/>
      <c r="F43" s="18"/>
    </row>
    <row r="44" spans="1:6" ht="15" customHeight="1">
      <c r="A44" s="54"/>
      <c r="B44" s="69" t="s">
        <v>35</v>
      </c>
      <c r="C44" s="71"/>
      <c r="D44" s="42"/>
      <c r="E44" s="26"/>
      <c r="F44" s="18"/>
    </row>
    <row r="45" spans="1:6" ht="12.75" customHeight="1">
      <c r="A45" s="54"/>
      <c r="B45" s="69" t="s">
        <v>24</v>
      </c>
      <c r="C45" s="71"/>
      <c r="D45" s="42"/>
      <c r="E45" s="26"/>
      <c r="F45" s="18"/>
    </row>
    <row r="46" spans="1:6" ht="6" customHeight="1">
      <c r="A46" s="54"/>
      <c r="B46" s="75"/>
      <c r="C46" s="76"/>
      <c r="D46" s="43"/>
      <c r="E46" s="27"/>
      <c r="F46" s="11"/>
    </row>
    <row r="47" spans="1:6" ht="12.75" customHeight="1">
      <c r="A47" s="73" t="s">
        <v>64</v>
      </c>
      <c r="B47" s="74" t="s">
        <v>25</v>
      </c>
      <c r="C47" s="71"/>
      <c r="D47" s="42"/>
      <c r="E47" s="26"/>
      <c r="F47" s="18"/>
    </row>
    <row r="48" spans="1:6" ht="12.75" customHeight="1">
      <c r="A48" s="72"/>
      <c r="B48" s="74" t="s">
        <v>97</v>
      </c>
      <c r="C48" s="71" t="s">
        <v>15</v>
      </c>
      <c r="D48" s="42">
        <v>1</v>
      </c>
      <c r="E48" s="26"/>
      <c r="F48" s="11">
        <f>D48*E48</f>
        <v>0</v>
      </c>
    </row>
    <row r="49" spans="1:6" ht="12.75" customHeight="1">
      <c r="A49" s="72"/>
      <c r="B49" s="74" t="s">
        <v>98</v>
      </c>
      <c r="C49" s="71" t="s">
        <v>7</v>
      </c>
      <c r="D49" s="42">
        <v>4</v>
      </c>
      <c r="E49" s="26"/>
      <c r="F49" s="11">
        <f t="shared" ref="F49:F50" si="0">D49*E49</f>
        <v>0</v>
      </c>
    </row>
    <row r="50" spans="1:6" ht="12.75" customHeight="1">
      <c r="A50" s="72"/>
      <c r="B50" s="74" t="s">
        <v>99</v>
      </c>
      <c r="C50" s="71" t="s">
        <v>7</v>
      </c>
      <c r="D50" s="42">
        <v>2</v>
      </c>
      <c r="E50" s="26"/>
      <c r="F50" s="11">
        <f t="shared" si="0"/>
        <v>0</v>
      </c>
    </row>
    <row r="51" spans="1:6" ht="12.75" customHeight="1">
      <c r="A51" s="54"/>
      <c r="B51" s="74" t="s">
        <v>26</v>
      </c>
      <c r="C51" s="71"/>
      <c r="D51" s="42"/>
      <c r="E51" s="26"/>
      <c r="F51" s="11"/>
    </row>
    <row r="52" spans="1:6" ht="6" customHeight="1">
      <c r="A52" s="54"/>
      <c r="B52" s="74"/>
      <c r="C52" s="71"/>
      <c r="D52" s="42"/>
      <c r="E52" s="26"/>
      <c r="F52" s="11"/>
    </row>
    <row r="53" spans="1:6" ht="15" customHeight="1">
      <c r="A53" s="62"/>
      <c r="B53" s="63" t="s">
        <v>44</v>
      </c>
      <c r="C53" s="64"/>
      <c r="D53" s="8"/>
      <c r="E53" s="23"/>
      <c r="F53" s="7">
        <f>SUM(F29:F52)</f>
        <v>0</v>
      </c>
    </row>
    <row r="54" spans="1:6" ht="9" customHeight="1">
      <c r="A54" s="62"/>
      <c r="B54" s="65"/>
      <c r="C54" s="66"/>
      <c r="D54" s="16"/>
      <c r="E54" s="29"/>
      <c r="F54" s="10"/>
    </row>
    <row r="55" spans="1:6" ht="15" customHeight="1">
      <c r="A55" s="78" t="s">
        <v>45</v>
      </c>
      <c r="B55" s="52" t="s">
        <v>145</v>
      </c>
      <c r="C55" s="53"/>
      <c r="D55" s="40"/>
      <c r="E55" s="24"/>
      <c r="F55" s="5"/>
    </row>
    <row r="56" spans="1:6" ht="9.75" customHeight="1">
      <c r="A56" s="108"/>
      <c r="B56" s="77"/>
      <c r="C56" s="68"/>
      <c r="D56" s="9"/>
      <c r="E56" s="20"/>
      <c r="F56" s="11"/>
    </row>
    <row r="57" spans="1:6" ht="15" customHeight="1">
      <c r="A57" s="108" t="s">
        <v>46</v>
      </c>
      <c r="B57" s="77" t="s">
        <v>146</v>
      </c>
      <c r="C57" s="68" t="s">
        <v>15</v>
      </c>
      <c r="D57" s="9">
        <v>1</v>
      </c>
      <c r="E57" s="20"/>
      <c r="F57" s="11">
        <f>E57*D57</f>
        <v>0</v>
      </c>
    </row>
    <row r="58" spans="1:6" ht="6" customHeight="1">
      <c r="A58" s="108"/>
      <c r="B58" s="77"/>
      <c r="C58" s="68"/>
      <c r="D58" s="9"/>
      <c r="E58" s="20"/>
      <c r="F58" s="11"/>
    </row>
    <row r="59" spans="1:6" ht="12.75" customHeight="1">
      <c r="A59" s="108" t="s">
        <v>47</v>
      </c>
      <c r="B59" s="77" t="s">
        <v>147</v>
      </c>
      <c r="C59" s="68" t="s">
        <v>15</v>
      </c>
      <c r="D59" s="9">
        <v>1</v>
      </c>
      <c r="E59" s="20"/>
      <c r="F59" s="11">
        <f>E59*D59</f>
        <v>0</v>
      </c>
    </row>
    <row r="60" spans="1:6" ht="6" customHeight="1">
      <c r="A60" s="108"/>
      <c r="B60" s="77"/>
      <c r="C60" s="68"/>
      <c r="D60" s="9"/>
      <c r="E60" s="20"/>
      <c r="F60" s="11"/>
    </row>
    <row r="61" spans="1:6" ht="12.75" customHeight="1">
      <c r="A61" s="108" t="s">
        <v>73</v>
      </c>
      <c r="B61" s="77" t="s">
        <v>148</v>
      </c>
      <c r="C61" s="68" t="s">
        <v>15</v>
      </c>
      <c r="D61" s="9">
        <v>1</v>
      </c>
      <c r="E61" s="20"/>
      <c r="F61" s="11">
        <f>E61*D61</f>
        <v>0</v>
      </c>
    </row>
    <row r="62" spans="1:6" ht="6" customHeight="1">
      <c r="A62" s="108"/>
      <c r="B62" s="77"/>
      <c r="C62" s="68"/>
      <c r="D62" s="9"/>
      <c r="E62" s="20"/>
      <c r="F62" s="11"/>
    </row>
    <row r="63" spans="1:6" ht="12.75" customHeight="1">
      <c r="A63" s="108" t="s">
        <v>72</v>
      </c>
      <c r="B63" s="77" t="s">
        <v>149</v>
      </c>
      <c r="C63" s="68" t="s">
        <v>15</v>
      </c>
      <c r="D63" s="9">
        <v>3</v>
      </c>
      <c r="E63" s="20"/>
      <c r="F63" s="11">
        <f>E63*D63</f>
        <v>0</v>
      </c>
    </row>
    <row r="64" spans="1:6" ht="9.75" customHeight="1">
      <c r="A64" s="108"/>
      <c r="B64" s="77"/>
      <c r="C64" s="68"/>
      <c r="D64" s="9"/>
      <c r="E64" s="20"/>
      <c r="F64" s="11"/>
    </row>
    <row r="65" spans="1:6" ht="15" customHeight="1">
      <c r="A65" s="62"/>
      <c r="B65" s="63" t="s">
        <v>48</v>
      </c>
      <c r="C65" s="64"/>
      <c r="D65" s="8"/>
      <c r="E65" s="23"/>
      <c r="F65" s="7">
        <f>SUM(F57:F63)</f>
        <v>0</v>
      </c>
    </row>
    <row r="66" spans="1:6" ht="15" customHeight="1">
      <c r="A66" s="170"/>
      <c r="B66" s="65"/>
      <c r="C66" s="66"/>
      <c r="D66" s="16"/>
      <c r="E66" s="29"/>
      <c r="F66" s="10"/>
    </row>
    <row r="67" spans="1:6" ht="15" customHeight="1">
      <c r="A67" s="78" t="s">
        <v>49</v>
      </c>
      <c r="B67" s="52" t="s">
        <v>150</v>
      </c>
      <c r="C67" s="53"/>
      <c r="D67" s="40"/>
      <c r="E67" s="24"/>
      <c r="F67" s="5"/>
    </row>
    <row r="68" spans="1:6" ht="6" customHeight="1">
      <c r="A68" s="108"/>
      <c r="B68" s="77"/>
      <c r="C68" s="68"/>
      <c r="D68" s="9"/>
      <c r="E68" s="20"/>
      <c r="F68" s="11"/>
    </row>
    <row r="69" spans="1:6" ht="12.75" customHeight="1">
      <c r="A69" s="73" t="s">
        <v>50</v>
      </c>
      <c r="B69" s="124" t="s">
        <v>106</v>
      </c>
      <c r="C69" s="71" t="s">
        <v>15</v>
      </c>
      <c r="D69" s="42">
        <v>1</v>
      </c>
      <c r="E69" s="26"/>
      <c r="F69" s="11">
        <f>E69*D69</f>
        <v>0</v>
      </c>
    </row>
    <row r="70" spans="1:6" ht="12.75" customHeight="1">
      <c r="A70" s="72"/>
      <c r="B70" s="125" t="s">
        <v>107</v>
      </c>
      <c r="C70" s="71"/>
      <c r="D70" s="42"/>
      <c r="E70" s="26"/>
      <c r="F70" s="18"/>
    </row>
    <row r="71" spans="1:6" ht="12.75" customHeight="1">
      <c r="A71" s="72"/>
      <c r="B71" s="126" t="s">
        <v>108</v>
      </c>
      <c r="C71" s="71"/>
      <c r="D71" s="42"/>
      <c r="E71" s="26"/>
      <c r="F71" s="11"/>
    </row>
    <row r="72" spans="1:6" ht="12.75" customHeight="1">
      <c r="A72" s="73"/>
      <c r="B72" s="124" t="s">
        <v>109</v>
      </c>
      <c r="C72" s="71"/>
      <c r="D72" s="42"/>
      <c r="E72" s="26"/>
      <c r="F72" s="11"/>
    </row>
    <row r="73" spans="1:6" ht="12.75" customHeight="1">
      <c r="A73" s="72"/>
      <c r="B73" s="124" t="s">
        <v>110</v>
      </c>
      <c r="C73" s="71"/>
      <c r="D73" s="42"/>
      <c r="E73" s="26"/>
      <c r="F73" s="18"/>
    </row>
    <row r="74" spans="1:6" ht="25.5" customHeight="1">
      <c r="A74" s="72"/>
      <c r="B74" s="127" t="s">
        <v>111</v>
      </c>
      <c r="C74" s="71"/>
      <c r="D74" s="42"/>
      <c r="E74" s="26"/>
      <c r="F74" s="11"/>
    </row>
    <row r="75" spans="1:6" ht="9" customHeight="1">
      <c r="A75" s="72"/>
      <c r="B75" s="74"/>
      <c r="C75" s="71"/>
      <c r="D75" s="42"/>
      <c r="E75" s="26"/>
      <c r="F75" s="18"/>
    </row>
    <row r="76" spans="1:6" ht="15" customHeight="1">
      <c r="A76" s="62"/>
      <c r="B76" s="63" t="s">
        <v>51</v>
      </c>
      <c r="C76" s="64"/>
      <c r="D76" s="8"/>
      <c r="E76" s="23"/>
      <c r="F76" s="7">
        <f>SUM(F69:F74)</f>
        <v>0</v>
      </c>
    </row>
    <row r="77" spans="1:6" ht="9" customHeight="1">
      <c r="A77" s="62"/>
      <c r="B77" s="65"/>
      <c r="C77" s="66"/>
      <c r="D77" s="16"/>
      <c r="E77" s="29"/>
      <c r="F77" s="10"/>
    </row>
    <row r="78" spans="1:6" ht="15" customHeight="1">
      <c r="A78" s="78" t="s">
        <v>52</v>
      </c>
      <c r="B78" s="52" t="s">
        <v>151</v>
      </c>
      <c r="C78" s="53"/>
      <c r="D78" s="40"/>
      <c r="E78" s="24"/>
      <c r="F78" s="5"/>
    </row>
    <row r="79" spans="1:6" ht="9.75" customHeight="1">
      <c r="A79" s="108"/>
      <c r="B79" s="77"/>
      <c r="C79" s="68"/>
      <c r="D79" s="9"/>
      <c r="E79" s="20"/>
      <c r="F79" s="11"/>
    </row>
    <row r="80" spans="1:6" ht="15" customHeight="1">
      <c r="A80" s="108" t="s">
        <v>53</v>
      </c>
      <c r="B80" s="77" t="s">
        <v>152</v>
      </c>
      <c r="C80" s="68" t="s">
        <v>15</v>
      </c>
      <c r="D80" s="9">
        <v>3</v>
      </c>
      <c r="E80" s="20"/>
      <c r="F80" s="11">
        <f>E80*D80</f>
        <v>0</v>
      </c>
    </row>
    <row r="81" spans="1:6" ht="6" customHeight="1">
      <c r="A81" s="108"/>
      <c r="B81" s="77"/>
      <c r="C81" s="68"/>
      <c r="D81" s="9"/>
      <c r="E81" s="20"/>
      <c r="F81" s="11"/>
    </row>
    <row r="82" spans="1:6" ht="12.75" customHeight="1">
      <c r="A82" s="108" t="s">
        <v>153</v>
      </c>
      <c r="B82" s="77" t="s">
        <v>154</v>
      </c>
      <c r="C82" s="68" t="s">
        <v>15</v>
      </c>
      <c r="D82" s="9">
        <v>1</v>
      </c>
      <c r="E82" s="20"/>
      <c r="F82" s="11">
        <f>E82*D82</f>
        <v>0</v>
      </c>
    </row>
    <row r="83" spans="1:6" ht="6" customHeight="1">
      <c r="A83" s="108"/>
      <c r="B83" s="77"/>
      <c r="C83" s="68"/>
      <c r="D83" s="9"/>
      <c r="E83" s="20"/>
      <c r="F83" s="11"/>
    </row>
    <row r="84" spans="1:6" ht="12.75" customHeight="1">
      <c r="A84" s="73" t="s">
        <v>155</v>
      </c>
      <c r="B84" s="74" t="s">
        <v>156</v>
      </c>
      <c r="C84" s="71" t="s">
        <v>2</v>
      </c>
      <c r="D84" s="42">
        <v>1</v>
      </c>
      <c r="E84" s="26"/>
      <c r="F84" s="18">
        <f>E84*D84</f>
        <v>0</v>
      </c>
    </row>
    <row r="85" spans="1:6" ht="6" customHeight="1">
      <c r="A85" s="72"/>
      <c r="B85" s="74"/>
      <c r="C85" s="71"/>
      <c r="D85" s="42"/>
      <c r="E85" s="26"/>
      <c r="F85" s="11"/>
    </row>
    <row r="86" spans="1:6" ht="15" customHeight="1">
      <c r="A86" s="62"/>
      <c r="B86" s="63" t="s">
        <v>54</v>
      </c>
      <c r="C86" s="64"/>
      <c r="D86" s="8"/>
      <c r="E86" s="23"/>
      <c r="F86" s="7">
        <f>SUM(F80:F84)</f>
        <v>0</v>
      </c>
    </row>
    <row r="87" spans="1:6" ht="6" customHeight="1">
      <c r="A87" s="62"/>
      <c r="B87" s="65"/>
      <c r="C87" s="66"/>
      <c r="D87" s="16"/>
      <c r="E87" s="29"/>
      <c r="F87" s="10"/>
    </row>
    <row r="88" spans="1:6" ht="15" customHeight="1">
      <c r="A88" s="51" t="s">
        <v>55</v>
      </c>
      <c r="B88" s="52" t="s">
        <v>76</v>
      </c>
      <c r="C88" s="53"/>
      <c r="D88" s="40"/>
      <c r="E88" s="24"/>
      <c r="F88" s="5"/>
    </row>
    <row r="89" spans="1:6" ht="6" customHeight="1">
      <c r="A89" s="54"/>
      <c r="B89" s="102"/>
      <c r="C89" s="76"/>
      <c r="D89" s="43"/>
      <c r="E89" s="27"/>
      <c r="F89" s="11"/>
    </row>
    <row r="90" spans="1:6" ht="12.75" customHeight="1">
      <c r="A90" s="73" t="s">
        <v>56</v>
      </c>
      <c r="B90" s="67" t="s">
        <v>74</v>
      </c>
      <c r="C90" s="71" t="s">
        <v>15</v>
      </c>
      <c r="D90" s="110">
        <v>1</v>
      </c>
      <c r="E90" s="26"/>
      <c r="F90" s="18">
        <f>E90*D90</f>
        <v>0</v>
      </c>
    </row>
    <row r="91" spans="1:6" ht="12.75" customHeight="1">
      <c r="A91" s="54"/>
      <c r="B91" s="67" t="s">
        <v>77</v>
      </c>
      <c r="C91" s="76"/>
      <c r="D91" s="111"/>
      <c r="E91" s="27"/>
      <c r="F91" s="11"/>
    </row>
    <row r="92" spans="1:6" ht="12.75" customHeight="1">
      <c r="A92" s="54"/>
      <c r="B92" s="67" t="s">
        <v>175</v>
      </c>
      <c r="C92" s="76"/>
      <c r="D92" s="111"/>
      <c r="E92" s="27"/>
      <c r="F92" s="11"/>
    </row>
    <row r="93" spans="1:6" ht="12.75" customHeight="1">
      <c r="A93" s="54"/>
      <c r="B93" s="67" t="s">
        <v>100</v>
      </c>
      <c r="C93" s="76"/>
      <c r="D93" s="111"/>
      <c r="E93" s="27"/>
      <c r="F93" s="11"/>
    </row>
    <row r="94" spans="1:6" ht="12.75" customHeight="1">
      <c r="A94" s="54"/>
      <c r="B94" s="67" t="s">
        <v>101</v>
      </c>
      <c r="C94" s="76"/>
      <c r="D94" s="111"/>
      <c r="E94" s="27"/>
      <c r="F94" s="11"/>
    </row>
    <row r="95" spans="1:6" ht="12.75" customHeight="1">
      <c r="A95" s="54"/>
      <c r="B95" s="67" t="s">
        <v>176</v>
      </c>
      <c r="C95" s="76"/>
      <c r="D95" s="111"/>
      <c r="E95" s="27"/>
      <c r="F95" s="11"/>
    </row>
    <row r="96" spans="1:6" ht="12.75" customHeight="1">
      <c r="A96" s="54"/>
      <c r="B96" s="112" t="s">
        <v>24</v>
      </c>
      <c r="C96" s="71"/>
      <c r="D96" s="110"/>
      <c r="E96" s="26"/>
      <c r="F96" s="18"/>
    </row>
    <row r="97" spans="1:7" ht="6" customHeight="1">
      <c r="A97" s="54"/>
      <c r="B97" s="75"/>
      <c r="C97" s="76"/>
      <c r="D97" s="43"/>
      <c r="E97" s="27"/>
      <c r="F97" s="11"/>
    </row>
    <row r="98" spans="1:7" s="123" customFormat="1" ht="12.75" customHeight="1">
      <c r="A98" s="161" t="s">
        <v>124</v>
      </c>
      <c r="B98" s="137" t="s">
        <v>104</v>
      </c>
      <c r="C98" s="57" t="s">
        <v>7</v>
      </c>
      <c r="D98" s="3">
        <v>45</v>
      </c>
      <c r="E98" s="21"/>
      <c r="F98" s="121">
        <f>+E98*D98</f>
        <v>0</v>
      </c>
      <c r="G98" s="122"/>
    </row>
    <row r="99" spans="1:7" s="123" customFormat="1" ht="6" customHeight="1">
      <c r="A99" s="161"/>
      <c r="B99" s="112"/>
      <c r="C99" s="57"/>
      <c r="D99" s="3"/>
      <c r="E99" s="21"/>
      <c r="F99" s="121"/>
      <c r="G99" s="122"/>
    </row>
    <row r="100" spans="1:7" ht="12.75" customHeight="1">
      <c r="A100" s="73" t="s">
        <v>125</v>
      </c>
      <c r="B100" s="77" t="s">
        <v>141</v>
      </c>
      <c r="C100" s="68" t="s">
        <v>7</v>
      </c>
      <c r="D100" s="9">
        <v>320</v>
      </c>
      <c r="E100" s="20"/>
      <c r="F100" s="11">
        <f>E100*D100</f>
        <v>0</v>
      </c>
    </row>
    <row r="101" spans="1:7" ht="6" customHeight="1">
      <c r="A101" s="72"/>
      <c r="B101" s="77"/>
      <c r="C101" s="68"/>
      <c r="D101" s="9"/>
      <c r="E101" s="20"/>
      <c r="F101" s="11"/>
    </row>
    <row r="102" spans="1:7" ht="12.75" customHeight="1">
      <c r="A102" s="73" t="s">
        <v>157</v>
      </c>
      <c r="B102" s="77" t="s">
        <v>102</v>
      </c>
      <c r="C102" s="68" t="s">
        <v>7</v>
      </c>
      <c r="D102" s="9">
        <v>16</v>
      </c>
      <c r="E102" s="20"/>
      <c r="F102" s="11">
        <f>E102*D102</f>
        <v>0</v>
      </c>
    </row>
    <row r="103" spans="1:7" ht="6" customHeight="1">
      <c r="A103" s="72"/>
      <c r="B103" s="77"/>
      <c r="C103" s="68"/>
      <c r="D103" s="9"/>
      <c r="E103" s="20"/>
      <c r="F103" s="11"/>
    </row>
    <row r="104" spans="1:7" ht="12.75" customHeight="1">
      <c r="A104" s="73" t="s">
        <v>158</v>
      </c>
      <c r="B104" s="112" t="s">
        <v>120</v>
      </c>
      <c r="C104" s="71" t="s">
        <v>2</v>
      </c>
      <c r="D104" s="42">
        <v>2</v>
      </c>
      <c r="E104" s="26"/>
      <c r="F104" s="11">
        <f>E104*D104</f>
        <v>0</v>
      </c>
    </row>
    <row r="105" spans="1:7" ht="12.75" customHeight="1">
      <c r="A105" s="72"/>
      <c r="B105" s="112" t="s">
        <v>105</v>
      </c>
      <c r="C105" s="71"/>
      <c r="D105" s="42"/>
      <c r="E105" s="26"/>
      <c r="F105" s="18"/>
    </row>
    <row r="106" spans="1:7" ht="6" customHeight="1">
      <c r="A106" s="72"/>
      <c r="B106" s="112"/>
      <c r="C106" s="71"/>
      <c r="D106" s="42"/>
      <c r="E106" s="26"/>
      <c r="F106" s="11"/>
    </row>
    <row r="107" spans="1:7" ht="12.75" customHeight="1">
      <c r="A107" s="73" t="s">
        <v>159</v>
      </c>
      <c r="B107" s="112" t="s">
        <v>142</v>
      </c>
      <c r="C107" s="71" t="s">
        <v>2</v>
      </c>
      <c r="D107" s="42">
        <v>12</v>
      </c>
      <c r="E107" s="26"/>
      <c r="F107" s="11">
        <f>E107*D107</f>
        <v>0</v>
      </c>
    </row>
    <row r="108" spans="1:7" ht="15" customHeight="1">
      <c r="A108" s="72"/>
      <c r="B108" s="112" t="s">
        <v>103</v>
      </c>
      <c r="C108" s="71"/>
      <c r="D108" s="42"/>
      <c r="E108" s="26"/>
      <c r="F108" s="18"/>
    </row>
    <row r="109" spans="1:7" ht="6" customHeight="1">
      <c r="A109" s="72"/>
      <c r="B109" s="77"/>
      <c r="C109" s="68"/>
      <c r="D109" s="9"/>
      <c r="E109" s="20"/>
      <c r="F109" s="11"/>
    </row>
    <row r="110" spans="1:7" ht="12.75" customHeight="1">
      <c r="A110" s="73" t="s">
        <v>160</v>
      </c>
      <c r="B110" s="112" t="s">
        <v>143</v>
      </c>
      <c r="C110" s="71" t="s">
        <v>2</v>
      </c>
      <c r="D110" s="42">
        <v>3</v>
      </c>
      <c r="E110" s="26"/>
      <c r="F110" s="11">
        <f>E110*D110</f>
        <v>0</v>
      </c>
    </row>
    <row r="111" spans="1:7" ht="12.75" customHeight="1">
      <c r="A111" s="72"/>
      <c r="B111" s="112" t="s">
        <v>144</v>
      </c>
      <c r="C111" s="71"/>
      <c r="D111" s="42"/>
      <c r="E111" s="26"/>
      <c r="F111" s="18"/>
    </row>
    <row r="112" spans="1:7" ht="6" customHeight="1">
      <c r="A112" s="72"/>
      <c r="B112" s="112"/>
      <c r="C112" s="71"/>
      <c r="D112" s="42"/>
      <c r="E112" s="26"/>
      <c r="F112" s="11"/>
    </row>
    <row r="113" spans="1:6" ht="12.75" customHeight="1">
      <c r="A113" s="73" t="s">
        <v>179</v>
      </c>
      <c r="B113" s="112" t="s">
        <v>180</v>
      </c>
      <c r="C113" s="71" t="s">
        <v>2</v>
      </c>
      <c r="D113" s="42">
        <v>12</v>
      </c>
      <c r="E113" s="26"/>
      <c r="F113" s="11">
        <f>E113*D113</f>
        <v>0</v>
      </c>
    </row>
    <row r="114" spans="1:6" ht="12.75" customHeight="1">
      <c r="A114" s="72"/>
      <c r="B114" s="112" t="s">
        <v>144</v>
      </c>
      <c r="C114" s="71"/>
      <c r="D114" s="42"/>
      <c r="E114" s="26"/>
      <c r="F114" s="18"/>
    </row>
    <row r="115" spans="1:6" ht="6" customHeight="1">
      <c r="A115" s="72"/>
      <c r="B115" s="112"/>
      <c r="C115" s="71"/>
      <c r="D115" s="42"/>
      <c r="E115" s="26"/>
      <c r="F115" s="11"/>
    </row>
    <row r="116" spans="1:6" ht="15" customHeight="1">
      <c r="A116" s="62"/>
      <c r="B116" s="63" t="s">
        <v>126</v>
      </c>
      <c r="C116" s="64"/>
      <c r="D116" s="8"/>
      <c r="E116" s="23"/>
      <c r="F116" s="7">
        <f>SUM(F88:F114)</f>
        <v>0</v>
      </c>
    </row>
    <row r="117" spans="1:6" ht="9" customHeight="1">
      <c r="A117" s="62"/>
      <c r="B117" s="65"/>
      <c r="C117" s="66"/>
      <c r="D117" s="16"/>
      <c r="E117" s="29"/>
      <c r="F117" s="10"/>
    </row>
    <row r="118" spans="1:6" ht="15" customHeight="1">
      <c r="A118" s="51" t="s">
        <v>82</v>
      </c>
      <c r="B118" s="52" t="s">
        <v>27</v>
      </c>
      <c r="C118" s="53"/>
      <c r="D118" s="40"/>
      <c r="E118" s="24"/>
      <c r="F118" s="5"/>
    </row>
    <row r="119" spans="1:6" ht="9" customHeight="1">
      <c r="A119" s="54"/>
      <c r="B119" s="52"/>
      <c r="C119" s="53"/>
      <c r="D119" s="44"/>
      <c r="E119" s="28"/>
      <c r="F119" s="11"/>
    </row>
    <row r="120" spans="1:6" ht="15" customHeight="1">
      <c r="A120" s="108" t="s">
        <v>83</v>
      </c>
      <c r="B120" s="69" t="s">
        <v>65</v>
      </c>
      <c r="C120" s="57" t="s">
        <v>15</v>
      </c>
      <c r="D120" s="3">
        <v>1</v>
      </c>
      <c r="E120" s="21"/>
      <c r="F120" s="11">
        <f>E120*D120</f>
        <v>0</v>
      </c>
    </row>
    <row r="121" spans="1:6" ht="9" customHeight="1">
      <c r="A121" s="108"/>
      <c r="B121" s="70"/>
      <c r="C121" s="61"/>
      <c r="D121" s="4"/>
      <c r="E121" s="22"/>
      <c r="F121" s="5"/>
    </row>
    <row r="122" spans="1:6" ht="15" customHeight="1">
      <c r="A122" s="62"/>
      <c r="B122" s="63" t="s">
        <v>161</v>
      </c>
      <c r="C122" s="64"/>
      <c r="D122" s="8"/>
      <c r="E122" s="23"/>
      <c r="F122" s="7">
        <f>SUM(F118:F121)</f>
        <v>0</v>
      </c>
    </row>
    <row r="123" spans="1:6" ht="6" customHeight="1">
      <c r="A123" s="108"/>
      <c r="B123" s="65"/>
      <c r="C123" s="66"/>
      <c r="D123" s="16"/>
      <c r="E123" s="29"/>
      <c r="F123" s="10"/>
    </row>
    <row r="124" spans="1:6" ht="15" customHeight="1">
      <c r="A124" s="78" t="s">
        <v>162</v>
      </c>
      <c r="B124" s="79" t="s">
        <v>28</v>
      </c>
      <c r="C124" s="53"/>
      <c r="D124" s="40"/>
      <c r="E124" s="24"/>
      <c r="F124" s="5"/>
    </row>
    <row r="125" spans="1:6" ht="6" customHeight="1">
      <c r="A125" s="108"/>
      <c r="B125" s="77"/>
      <c r="C125" s="68"/>
      <c r="D125" s="9"/>
      <c r="E125" s="20"/>
      <c r="F125" s="11"/>
    </row>
    <row r="126" spans="1:6" ht="12.75" customHeight="1">
      <c r="A126" s="108" t="s">
        <v>163</v>
      </c>
      <c r="B126" s="77" t="s">
        <v>29</v>
      </c>
      <c r="C126" s="68" t="s">
        <v>15</v>
      </c>
      <c r="D126" s="9">
        <v>1</v>
      </c>
      <c r="E126" s="20"/>
      <c r="F126" s="11">
        <f>E126*D126</f>
        <v>0</v>
      </c>
    </row>
    <row r="127" spans="1:6" ht="6" customHeight="1">
      <c r="A127" s="108"/>
      <c r="B127" s="77"/>
      <c r="C127" s="68"/>
      <c r="D127" s="45"/>
      <c r="E127" s="30"/>
      <c r="F127" s="11"/>
    </row>
    <row r="128" spans="1:6" ht="12.75" customHeight="1">
      <c r="A128" s="108" t="s">
        <v>164</v>
      </c>
      <c r="B128" s="77" t="s">
        <v>30</v>
      </c>
      <c r="C128" s="68" t="s">
        <v>15</v>
      </c>
      <c r="D128" s="43">
        <v>1</v>
      </c>
      <c r="E128" s="26"/>
      <c r="F128" s="11">
        <f>E128*D128</f>
        <v>0</v>
      </c>
    </row>
    <row r="129" spans="1:6" ht="6" customHeight="1">
      <c r="A129" s="108"/>
      <c r="B129" s="77"/>
      <c r="C129" s="68"/>
      <c r="D129" s="45"/>
      <c r="E129" s="30"/>
      <c r="F129" s="11"/>
    </row>
    <row r="130" spans="1:6" ht="12.75" customHeight="1">
      <c r="A130" s="108" t="s">
        <v>165</v>
      </c>
      <c r="B130" s="77" t="s">
        <v>121</v>
      </c>
      <c r="C130" s="68" t="s">
        <v>15</v>
      </c>
      <c r="D130" s="43">
        <v>1</v>
      </c>
      <c r="E130" s="26"/>
      <c r="F130" s="11">
        <f>E130*D130</f>
        <v>0</v>
      </c>
    </row>
    <row r="131" spans="1:6" ht="6" customHeight="1">
      <c r="A131" s="108"/>
      <c r="B131" s="77"/>
      <c r="C131" s="68"/>
      <c r="D131" s="31"/>
      <c r="E131" s="31"/>
      <c r="F131" s="11"/>
    </row>
    <row r="132" spans="1:6" ht="15" customHeight="1">
      <c r="A132" s="62"/>
      <c r="B132" s="63" t="s">
        <v>126</v>
      </c>
      <c r="C132" s="64"/>
      <c r="D132" s="6"/>
      <c r="E132" s="6"/>
      <c r="F132" s="7">
        <f>SUM(F124:F131)</f>
        <v>0</v>
      </c>
    </row>
    <row r="133" spans="1:6" ht="15" customHeight="1">
      <c r="A133" s="62"/>
      <c r="B133" s="65"/>
      <c r="C133" s="80"/>
      <c r="D133" s="12"/>
      <c r="E133" s="12"/>
      <c r="F133" s="13"/>
    </row>
    <row r="134" spans="1:6" ht="15" customHeight="1">
      <c r="A134" s="81"/>
      <c r="B134" s="223" t="s">
        <v>31</v>
      </c>
      <c r="C134" s="224"/>
      <c r="D134" s="224"/>
      <c r="E134" s="224"/>
      <c r="F134" s="224"/>
    </row>
    <row r="135" spans="1:6" ht="9" customHeight="1">
      <c r="A135" s="82"/>
      <c r="B135" s="83"/>
      <c r="C135" s="84"/>
      <c r="D135" s="94"/>
      <c r="E135" s="94"/>
      <c r="F135" s="86"/>
    </row>
    <row r="136" spans="1:6" ht="12.75" customHeight="1">
      <c r="A136" s="188" t="s">
        <v>5</v>
      </c>
      <c r="B136" s="233" t="str">
        <f>B5</f>
        <v>STRUCTURE METALLIQUE EN TOITURE</v>
      </c>
      <c r="C136" s="234"/>
      <c r="D136" s="189"/>
      <c r="E136" s="189"/>
      <c r="F136" s="190">
        <f>F13</f>
        <v>0</v>
      </c>
    </row>
    <row r="137" spans="1:6" ht="9" customHeight="1">
      <c r="A137" s="191"/>
      <c r="B137" s="192"/>
      <c r="C137" s="193"/>
      <c r="D137" s="194"/>
      <c r="E137" s="194"/>
      <c r="F137" s="195"/>
    </row>
    <row r="138" spans="1:6" ht="12.75" customHeight="1">
      <c r="A138" s="196" t="s">
        <v>32</v>
      </c>
      <c r="B138" s="228" t="str">
        <f>B15</f>
        <v xml:space="preserve">CHAMPS PHOTOVOLTAÏQUES </v>
      </c>
      <c r="C138" s="229"/>
      <c r="D138" s="198"/>
      <c r="E138" s="198"/>
      <c r="F138" s="195">
        <f>F26</f>
        <v>0</v>
      </c>
    </row>
    <row r="139" spans="1:6" ht="9" customHeight="1">
      <c r="A139" s="191"/>
      <c r="B139" s="192"/>
      <c r="C139" s="193"/>
      <c r="D139" s="194"/>
      <c r="E139" s="194"/>
      <c r="F139" s="195"/>
    </row>
    <row r="140" spans="1:6" ht="12.75" customHeight="1">
      <c r="A140" s="196" t="s">
        <v>41</v>
      </c>
      <c r="B140" s="228" t="str">
        <f>B28</f>
        <v>EQUIPEMENTS ELECTRIQUES</v>
      </c>
      <c r="C140" s="229"/>
      <c r="D140" s="198"/>
      <c r="E140" s="198"/>
      <c r="F140" s="195">
        <f>F53</f>
        <v>0</v>
      </c>
    </row>
    <row r="141" spans="1:6" ht="9" customHeight="1">
      <c r="A141" s="196"/>
      <c r="B141" s="197"/>
      <c r="C141" s="199"/>
      <c r="D141" s="194"/>
      <c r="E141" s="194"/>
      <c r="F141" s="195"/>
    </row>
    <row r="142" spans="1:6" ht="12.75" customHeight="1">
      <c r="A142" s="196" t="s">
        <v>45</v>
      </c>
      <c r="B142" s="228" t="str">
        <f>B55</f>
        <v>INTERVENTION SUR TABLEAU ELECTRIQUE EXISTANT</v>
      </c>
      <c r="C142" s="229"/>
      <c r="D142" s="198"/>
      <c r="E142" s="198"/>
      <c r="F142" s="195">
        <f>F65</f>
        <v>0</v>
      </c>
    </row>
    <row r="143" spans="1:6" ht="9" customHeight="1">
      <c r="A143" s="196"/>
      <c r="B143" s="197"/>
      <c r="C143" s="199"/>
      <c r="D143" s="194"/>
      <c r="E143" s="194"/>
      <c r="F143" s="195"/>
    </row>
    <row r="144" spans="1:6" ht="12.75" customHeight="1">
      <c r="A144" s="196" t="s">
        <v>49</v>
      </c>
      <c r="B144" s="228" t="str">
        <f>B67</f>
        <v>AFFICHAGE DES DONNEES</v>
      </c>
      <c r="C144" s="229"/>
      <c r="D144" s="198"/>
      <c r="E144" s="198"/>
      <c r="F144" s="195">
        <f>F76</f>
        <v>0</v>
      </c>
    </row>
    <row r="145" spans="1:7" ht="9" customHeight="1">
      <c r="A145" s="196"/>
      <c r="B145" s="192"/>
      <c r="C145" s="200"/>
      <c r="D145" s="201"/>
      <c r="E145" s="194"/>
      <c r="F145" s="202"/>
    </row>
    <row r="146" spans="1:7" ht="12.75" customHeight="1">
      <c r="A146" s="196" t="s">
        <v>52</v>
      </c>
      <c r="B146" s="228" t="str">
        <f>B78</f>
        <v>TRAVAUX ANNEXES</v>
      </c>
      <c r="C146" s="229"/>
      <c r="D146" s="198"/>
      <c r="E146" s="198"/>
      <c r="F146" s="195">
        <f>F86</f>
        <v>0</v>
      </c>
    </row>
    <row r="147" spans="1:7" ht="9" customHeight="1">
      <c r="A147" s="196"/>
      <c r="B147" s="192"/>
      <c r="C147" s="200"/>
      <c r="D147" s="201"/>
      <c r="E147" s="194"/>
      <c r="F147" s="202"/>
    </row>
    <row r="148" spans="1:7" ht="12.75" customHeight="1">
      <c r="A148" s="196" t="s">
        <v>55</v>
      </c>
      <c r="B148" s="228" t="str">
        <f>B88</f>
        <v>POINTS DE RECHARGE DES VEHICULES ELECTRIQUES</v>
      </c>
      <c r="C148" s="229"/>
      <c r="D148" s="198"/>
      <c r="E148" s="198"/>
      <c r="F148" s="195">
        <f>F116</f>
        <v>0</v>
      </c>
    </row>
    <row r="149" spans="1:7" ht="9" customHeight="1">
      <c r="A149" s="196"/>
      <c r="B149" s="192"/>
      <c r="C149" s="200"/>
      <c r="D149" s="201"/>
      <c r="E149" s="194"/>
      <c r="F149" s="202"/>
    </row>
    <row r="150" spans="1:7" ht="12.75" customHeight="1">
      <c r="A150" s="196" t="s">
        <v>82</v>
      </c>
      <c r="B150" s="228" t="str">
        <f>B118</f>
        <v>DECONNEXION AU RESEAU</v>
      </c>
      <c r="C150" s="229"/>
      <c r="D150" s="198"/>
      <c r="E150" s="198"/>
      <c r="F150" s="195">
        <f>F120</f>
        <v>0</v>
      </c>
    </row>
    <row r="151" spans="1:7" ht="9" customHeight="1">
      <c r="A151" s="196"/>
      <c r="B151" s="192"/>
      <c r="C151" s="199"/>
      <c r="D151" s="194"/>
      <c r="E151" s="194"/>
      <c r="F151" s="195"/>
    </row>
    <row r="152" spans="1:7" ht="12.75" customHeight="1">
      <c r="A152" s="196" t="s">
        <v>162</v>
      </c>
      <c r="B152" s="228" t="str">
        <f>B124</f>
        <v>ETUDES ET DEMARCHES ADMINISTRATIVES</v>
      </c>
      <c r="C152" s="229"/>
      <c r="D152" s="198"/>
      <c r="E152" s="198"/>
      <c r="F152" s="195">
        <f>F132</f>
        <v>0</v>
      </c>
    </row>
    <row r="153" spans="1:7" ht="9" customHeight="1">
      <c r="A153" s="203"/>
      <c r="B153" s="204"/>
      <c r="C153" s="205"/>
      <c r="D153" s="206"/>
      <c r="E153" s="207"/>
      <c r="F153" s="208"/>
    </row>
    <row r="154" spans="1:7" ht="15" customHeight="1">
      <c r="A154" s="129"/>
      <c r="B154" s="226" t="s">
        <v>135</v>
      </c>
      <c r="C154" s="227"/>
      <c r="D154" s="227"/>
      <c r="E154" s="227"/>
      <c r="F154" s="130">
        <f>SUM(F136:F152)</f>
        <v>0</v>
      </c>
      <c r="G154" s="107"/>
    </row>
    <row r="155" spans="1:7" ht="15" customHeight="1">
      <c r="A155" s="120"/>
      <c r="B155" s="215" t="s">
        <v>136</v>
      </c>
      <c r="C155" s="216"/>
      <c r="D155" s="216"/>
      <c r="E155" s="216"/>
      <c r="F155" s="128">
        <f>F154*0.085</f>
        <v>0</v>
      </c>
      <c r="G155" s="2"/>
    </row>
    <row r="156" spans="1:7" ht="15" customHeight="1">
      <c r="A156" s="120"/>
      <c r="B156" s="215" t="s">
        <v>137</v>
      </c>
      <c r="C156" s="216"/>
      <c r="D156" s="216"/>
      <c r="E156" s="216"/>
      <c r="F156" s="128">
        <f>F154*1.085</f>
        <v>0</v>
      </c>
      <c r="G156" s="2"/>
    </row>
    <row r="157" spans="1:7" ht="15" customHeight="1">
      <c r="A157" s="209"/>
      <c r="B157" s="210"/>
      <c r="C157" s="211"/>
      <c r="D157" s="212"/>
      <c r="E157" s="213" t="s">
        <v>166</v>
      </c>
      <c r="F157" s="214">
        <f>F154/D7</f>
        <v>0</v>
      </c>
    </row>
    <row r="158" spans="1:7" ht="15" customHeight="1">
      <c r="A158" s="187"/>
      <c r="B158" s="186"/>
      <c r="C158" s="80"/>
      <c r="D158" s="114"/>
      <c r="E158" s="171"/>
      <c r="F158" s="115"/>
    </row>
    <row r="159" spans="1:7" s="123" customFormat="1" ht="12" customHeight="1">
      <c r="A159" s="235" t="s">
        <v>167</v>
      </c>
      <c r="B159" s="236" t="s">
        <v>33</v>
      </c>
      <c r="C159" s="237"/>
      <c r="D159" s="238"/>
      <c r="E159" s="239"/>
      <c r="F159" s="240"/>
      <c r="G159" s="172"/>
    </row>
    <row r="160" spans="1:7" s="123" customFormat="1" ht="6" customHeight="1">
      <c r="A160" s="241"/>
      <c r="B160" s="173"/>
      <c r="C160" s="174"/>
      <c r="D160" s="175"/>
      <c r="E160" s="175"/>
      <c r="F160" s="242"/>
      <c r="G160" s="172"/>
    </row>
    <row r="161" spans="1:9" s="123" customFormat="1" ht="12" customHeight="1">
      <c r="A161" s="182" t="s">
        <v>168</v>
      </c>
      <c r="B161" s="176" t="s">
        <v>173</v>
      </c>
      <c r="C161" s="177" t="s">
        <v>15</v>
      </c>
      <c r="D161" s="177">
        <v>1</v>
      </c>
      <c r="E161" s="178"/>
      <c r="F161" s="18">
        <f t="shared" ref="F161" si="1">D161*E161</f>
        <v>0</v>
      </c>
      <c r="G161" s="172"/>
    </row>
    <row r="162" spans="1:9" s="123" customFormat="1" ht="12.75" customHeight="1">
      <c r="A162" s="182"/>
      <c r="B162" s="179" t="s">
        <v>169</v>
      </c>
      <c r="C162" s="175"/>
      <c r="D162" s="175"/>
      <c r="E162" s="243"/>
      <c r="F162" s="175"/>
      <c r="G162" s="172"/>
    </row>
    <row r="163" spans="1:9" s="123" customFormat="1" ht="12.75" customHeight="1">
      <c r="A163" s="182"/>
      <c r="B163" s="180" t="s">
        <v>170</v>
      </c>
      <c r="C163" s="177"/>
      <c r="D163" s="177"/>
      <c r="E163" s="177"/>
      <c r="F163" s="244"/>
      <c r="G163" s="172"/>
    </row>
    <row r="164" spans="1:9" s="123" customFormat="1" ht="6" customHeight="1">
      <c r="A164" s="182"/>
      <c r="B164" s="181"/>
      <c r="C164" s="243"/>
      <c r="D164" s="182"/>
      <c r="E164" s="175"/>
      <c r="F164" s="242"/>
      <c r="G164" s="172"/>
    </row>
    <row r="165" spans="1:9" s="123" customFormat="1" ht="12.75" customHeight="1">
      <c r="A165" s="182" t="s">
        <v>174</v>
      </c>
      <c r="B165" s="176" t="s">
        <v>173</v>
      </c>
      <c r="C165" s="177" t="s">
        <v>15</v>
      </c>
      <c r="D165" s="177">
        <v>1</v>
      </c>
      <c r="E165" s="178"/>
      <c r="F165" s="18">
        <f t="shared" ref="F165" si="2">D165*E165</f>
        <v>0</v>
      </c>
      <c r="G165" s="172"/>
    </row>
    <row r="166" spans="1:9" s="123" customFormat="1" ht="12.75" customHeight="1">
      <c r="A166" s="182"/>
      <c r="B166" s="179" t="s">
        <v>171</v>
      </c>
      <c r="C166" s="175"/>
      <c r="D166" s="175"/>
      <c r="E166" s="243"/>
      <c r="F166" s="175"/>
      <c r="G166" s="172"/>
    </row>
    <row r="167" spans="1:9" s="123" customFormat="1" ht="12.75" customHeight="1">
      <c r="A167" s="182"/>
      <c r="B167" s="180" t="s">
        <v>170</v>
      </c>
      <c r="C167" s="177"/>
      <c r="D167" s="177"/>
      <c r="E167" s="177"/>
      <c r="F167" s="244"/>
      <c r="G167" s="172"/>
    </row>
    <row r="168" spans="1:9" s="123" customFormat="1" ht="6" customHeight="1">
      <c r="A168" s="182"/>
      <c r="B168" s="183"/>
      <c r="C168" s="243"/>
      <c r="D168" s="184"/>
      <c r="E168" s="185"/>
      <c r="F168" s="242"/>
      <c r="G168" s="172"/>
      <c r="I168" s="123" t="s">
        <v>172</v>
      </c>
    </row>
    <row r="169" spans="1:9" s="123" customFormat="1" ht="12" customHeight="1">
      <c r="A169" s="184"/>
      <c r="B169" s="245" t="s">
        <v>161</v>
      </c>
      <c r="C169" s="246"/>
      <c r="D169" s="247"/>
      <c r="E169" s="248"/>
      <c r="F169" s="249">
        <f>SUM(F161:F167)</f>
        <v>0</v>
      </c>
      <c r="G169" s="172"/>
    </row>
  </sheetData>
  <mergeCells count="15">
    <mergeCell ref="A1:F1"/>
    <mergeCell ref="B134:F134"/>
    <mergeCell ref="B148:C148"/>
    <mergeCell ref="B150:C150"/>
    <mergeCell ref="B136:C136"/>
    <mergeCell ref="B138:C138"/>
    <mergeCell ref="B140:C140"/>
    <mergeCell ref="B144:C144"/>
    <mergeCell ref="B142:C142"/>
    <mergeCell ref="B146:C146"/>
    <mergeCell ref="B155:E155"/>
    <mergeCell ref="B156:E156"/>
    <mergeCell ref="B154:E154"/>
    <mergeCell ref="B152:C152"/>
    <mergeCell ref="B2:F2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horizontalDpi="1200" verticalDpi="1200" r:id="rId1"/>
  <headerFooter>
    <oddHeader>&amp;CDPGF - PV ARS</oddHeader>
    <oddFooter>&amp;LDAC Antilles&amp;RPage &amp;P</oddFooter>
  </headerFooter>
  <rowBreaks count="2" manualBreakCount="2">
    <brk id="65" max="5" man="1"/>
    <brk id="13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83897-C0A2-47B3-958B-C15D296F5FF1}">
  <dimension ref="A1:G64"/>
  <sheetViews>
    <sheetView zoomScaleNormal="100" zoomScaleSheetLayoutView="100" zoomScalePageLayoutView="150" workbookViewId="0">
      <selection activeCell="J39" sqref="J39"/>
    </sheetView>
  </sheetViews>
  <sheetFormatPr baseColWidth="10" defaultRowHeight="15.75"/>
  <cols>
    <col min="1" max="1" width="4.625" customWidth="1"/>
    <col min="2" max="2" width="50.625" customWidth="1"/>
    <col min="3" max="3" width="5.625" customWidth="1"/>
    <col min="4" max="4" width="8.625" style="19" customWidth="1"/>
    <col min="5" max="6" width="10.625" style="19" customWidth="1"/>
    <col min="7" max="7" width="11.25" bestFit="1" customWidth="1"/>
  </cols>
  <sheetData>
    <row r="1" spans="1:7" ht="15.95" customHeight="1">
      <c r="A1" s="220" t="s">
        <v>119</v>
      </c>
      <c r="B1" s="221"/>
      <c r="C1" s="221"/>
      <c r="D1" s="221"/>
      <c r="E1" s="221"/>
      <c r="F1" s="222"/>
      <c r="G1" s="1"/>
    </row>
    <row r="2" spans="1:7" ht="15.95" customHeight="1">
      <c r="A2" s="35"/>
      <c r="B2" s="36"/>
      <c r="C2" s="37"/>
      <c r="D2" s="38"/>
      <c r="E2" s="38"/>
      <c r="F2" s="39"/>
      <c r="G2" s="1"/>
    </row>
    <row r="3" spans="1:7" ht="15" customHeight="1">
      <c r="A3" s="155" t="s">
        <v>0</v>
      </c>
      <c r="B3" s="131" t="s">
        <v>1</v>
      </c>
      <c r="C3" s="48" t="s">
        <v>2</v>
      </c>
      <c r="D3" s="49" t="s">
        <v>68</v>
      </c>
      <c r="E3" s="49" t="s">
        <v>3</v>
      </c>
      <c r="F3" s="50" t="s">
        <v>4</v>
      </c>
      <c r="G3" s="1"/>
    </row>
    <row r="4" spans="1:7" ht="9" customHeight="1">
      <c r="A4" s="32"/>
      <c r="B4" s="132"/>
      <c r="C4" s="32"/>
      <c r="D4" s="33"/>
      <c r="E4" s="33"/>
      <c r="F4" s="34"/>
      <c r="G4" s="1"/>
    </row>
    <row r="5" spans="1:7" ht="6" customHeight="1">
      <c r="A5" s="62"/>
      <c r="B5" s="133"/>
      <c r="C5" s="117"/>
      <c r="D5" s="118"/>
      <c r="E5" s="119"/>
      <c r="F5" s="104"/>
      <c r="G5" s="2"/>
    </row>
    <row r="6" spans="1:7" ht="15" customHeight="1">
      <c r="A6" s="51" t="s">
        <v>5</v>
      </c>
      <c r="B6" s="134" t="s">
        <v>85</v>
      </c>
      <c r="C6" s="53"/>
      <c r="D6" s="17"/>
      <c r="E6" s="17"/>
      <c r="F6" s="5"/>
      <c r="G6" s="106"/>
    </row>
    <row r="7" spans="1:7" ht="6" customHeight="1">
      <c r="A7" s="51"/>
      <c r="B7" s="135"/>
      <c r="C7" s="76"/>
      <c r="D7" s="103"/>
      <c r="E7" s="103"/>
      <c r="F7" s="11"/>
      <c r="G7" s="106"/>
    </row>
    <row r="8" spans="1:7">
      <c r="A8" s="156" t="s">
        <v>6</v>
      </c>
      <c r="B8" s="136" t="s">
        <v>116</v>
      </c>
      <c r="C8" s="68" t="s">
        <v>15</v>
      </c>
      <c r="D8" s="9">
        <v>16</v>
      </c>
      <c r="E8" s="20"/>
      <c r="F8" s="11">
        <f>E8*D8</f>
        <v>0</v>
      </c>
      <c r="G8" s="2"/>
    </row>
    <row r="9" spans="1:7" ht="6" customHeight="1">
      <c r="A9" s="157"/>
      <c r="B9" s="137"/>
      <c r="C9" s="57"/>
      <c r="D9" s="3"/>
      <c r="E9" s="21"/>
      <c r="F9" s="11"/>
      <c r="G9" s="2"/>
    </row>
    <row r="10" spans="1:7" ht="15" customHeight="1">
      <c r="A10" s="156" t="s">
        <v>66</v>
      </c>
      <c r="B10" s="136" t="s">
        <v>117</v>
      </c>
      <c r="C10" s="68" t="s">
        <v>15</v>
      </c>
      <c r="D10" s="9">
        <v>4</v>
      </c>
      <c r="E10" s="20"/>
      <c r="F10" s="11">
        <f>E10*D10</f>
        <v>0</v>
      </c>
      <c r="G10" s="106"/>
    </row>
    <row r="11" spans="1:7" ht="6" customHeight="1">
      <c r="A11" s="158"/>
      <c r="B11" s="138"/>
      <c r="C11" s="61"/>
      <c r="D11" s="4"/>
      <c r="E11" s="22"/>
      <c r="F11" s="5"/>
      <c r="G11" s="106"/>
    </row>
    <row r="12" spans="1:7" ht="15" customHeight="1">
      <c r="A12" s="62"/>
      <c r="B12" s="139" t="s">
        <v>36</v>
      </c>
      <c r="C12" s="64"/>
      <c r="D12" s="8"/>
      <c r="E12" s="23"/>
      <c r="F12" s="7">
        <f>SUM(F6:F11)</f>
        <v>0</v>
      </c>
      <c r="G12" s="2"/>
    </row>
    <row r="13" spans="1:7" ht="6" customHeight="1">
      <c r="A13" s="156"/>
      <c r="B13" s="140"/>
      <c r="C13" s="68"/>
      <c r="D13" s="9"/>
      <c r="E13" s="20"/>
      <c r="F13" s="11"/>
      <c r="G13" s="2"/>
    </row>
    <row r="14" spans="1:7" ht="15" customHeight="1">
      <c r="A14" s="51" t="s">
        <v>32</v>
      </c>
      <c r="B14" s="141" t="s">
        <v>86</v>
      </c>
      <c r="C14" s="53"/>
      <c r="D14" s="17"/>
      <c r="E14" s="17"/>
      <c r="F14" s="5"/>
      <c r="G14" s="2"/>
    </row>
    <row r="15" spans="1:7" ht="6" customHeight="1">
      <c r="A15" s="51"/>
      <c r="B15" s="142"/>
      <c r="C15" s="76"/>
      <c r="D15" s="103"/>
      <c r="E15" s="103"/>
      <c r="F15" s="11"/>
      <c r="G15" s="2"/>
    </row>
    <row r="16" spans="1:7">
      <c r="A16" s="156" t="s">
        <v>34</v>
      </c>
      <c r="B16" s="143" t="s">
        <v>112</v>
      </c>
      <c r="C16" s="68" t="s">
        <v>7</v>
      </c>
      <c r="D16" s="9">
        <v>10</v>
      </c>
      <c r="E16" s="20"/>
      <c r="F16" s="11">
        <f>D16*E16</f>
        <v>0</v>
      </c>
      <c r="G16" s="106"/>
    </row>
    <row r="17" spans="1:7" ht="6" customHeight="1">
      <c r="A17" s="158"/>
      <c r="B17" s="137"/>
      <c r="C17" s="76"/>
      <c r="D17" s="103"/>
      <c r="E17" s="103"/>
      <c r="F17" s="11"/>
      <c r="G17" s="106"/>
    </row>
    <row r="18" spans="1:7">
      <c r="A18" s="156" t="s">
        <v>37</v>
      </c>
      <c r="B18" s="144" t="s">
        <v>113</v>
      </c>
      <c r="C18" s="68" t="s">
        <v>7</v>
      </c>
      <c r="D18" s="9">
        <v>30</v>
      </c>
      <c r="E18" s="20"/>
      <c r="F18" s="11">
        <f>E18*D18</f>
        <v>0</v>
      </c>
      <c r="G18" s="106"/>
    </row>
    <row r="19" spans="1:7" ht="6" customHeight="1">
      <c r="A19" s="157"/>
      <c r="B19" s="137"/>
      <c r="C19" s="61"/>
      <c r="D19" s="3"/>
      <c r="E19" s="21"/>
      <c r="F19" s="18"/>
      <c r="G19" s="106"/>
    </row>
    <row r="20" spans="1:7" ht="15" customHeight="1">
      <c r="A20" s="156" t="s">
        <v>38</v>
      </c>
      <c r="B20" s="136" t="s">
        <v>114</v>
      </c>
      <c r="C20" s="57" t="s">
        <v>2</v>
      </c>
      <c r="D20" s="9">
        <v>2</v>
      </c>
      <c r="E20" s="20"/>
      <c r="F20" s="11">
        <f>E20*D20</f>
        <v>0</v>
      </c>
      <c r="G20" s="2"/>
    </row>
    <row r="21" spans="1:7" ht="6" customHeight="1">
      <c r="A21" s="157"/>
      <c r="B21" s="137"/>
      <c r="C21" s="57"/>
      <c r="D21" s="3"/>
      <c r="E21" s="21"/>
      <c r="F21" s="18"/>
      <c r="G21" s="58"/>
    </row>
    <row r="22" spans="1:7" ht="15" customHeight="1">
      <c r="A22" s="156" t="s">
        <v>39</v>
      </c>
      <c r="B22" s="136" t="s">
        <v>129</v>
      </c>
      <c r="C22" s="68" t="s">
        <v>7</v>
      </c>
      <c r="D22" s="9">
        <v>20</v>
      </c>
      <c r="E22" s="20"/>
      <c r="F22" s="11">
        <f>E22*D22</f>
        <v>0</v>
      </c>
      <c r="G22" s="106"/>
    </row>
    <row r="23" spans="1:7" ht="6" customHeight="1">
      <c r="A23" s="157"/>
      <c r="B23" s="145"/>
      <c r="C23" s="61"/>
      <c r="D23" s="3"/>
      <c r="E23" s="21"/>
      <c r="F23" s="18"/>
      <c r="G23" s="106"/>
    </row>
    <row r="24" spans="1:7" ht="15" customHeight="1">
      <c r="A24" s="156" t="s">
        <v>79</v>
      </c>
      <c r="B24" s="136" t="s">
        <v>115</v>
      </c>
      <c r="C24" s="68" t="s">
        <v>7</v>
      </c>
      <c r="D24" s="9">
        <v>80</v>
      </c>
      <c r="E24" s="20"/>
      <c r="F24" s="11">
        <f>E24*D24</f>
        <v>0</v>
      </c>
      <c r="G24" s="106"/>
    </row>
    <row r="25" spans="1:7" ht="6" customHeight="1">
      <c r="A25" s="157"/>
      <c r="B25" s="145"/>
      <c r="C25" s="57"/>
      <c r="D25" s="3"/>
      <c r="E25" s="21"/>
      <c r="F25" s="18"/>
      <c r="G25" s="106"/>
    </row>
    <row r="26" spans="1:7" ht="15" customHeight="1">
      <c r="A26" s="156" t="s">
        <v>84</v>
      </c>
      <c r="B26" s="145" t="s">
        <v>88</v>
      </c>
      <c r="C26" s="68" t="s">
        <v>7</v>
      </c>
      <c r="D26" s="9">
        <v>30</v>
      </c>
      <c r="E26" s="20"/>
      <c r="F26" s="11">
        <f>E26*D26</f>
        <v>0</v>
      </c>
      <c r="G26" s="2"/>
    </row>
    <row r="27" spans="1:7" ht="6" customHeight="1">
      <c r="A27" s="157"/>
      <c r="B27" s="146"/>
      <c r="C27" s="61"/>
      <c r="D27" s="4"/>
      <c r="E27" s="22"/>
      <c r="F27" s="5"/>
      <c r="G27" s="106"/>
    </row>
    <row r="28" spans="1:7" ht="15" customHeight="1">
      <c r="A28" s="62"/>
      <c r="B28" s="139" t="s">
        <v>40</v>
      </c>
      <c r="C28" s="64"/>
      <c r="D28" s="8"/>
      <c r="E28" s="23"/>
      <c r="F28" s="7">
        <f>SUM(F11:F27)</f>
        <v>0</v>
      </c>
      <c r="G28" s="2"/>
    </row>
    <row r="29" spans="1:7" ht="6" customHeight="1">
      <c r="A29" s="62"/>
      <c r="B29" s="147"/>
      <c r="C29" s="66"/>
      <c r="D29" s="16"/>
      <c r="E29" s="29"/>
      <c r="F29" s="104"/>
      <c r="G29" s="2"/>
    </row>
    <row r="30" spans="1:7" ht="15" customHeight="1">
      <c r="A30" s="51" t="s">
        <v>41</v>
      </c>
      <c r="B30" s="141" t="s">
        <v>90</v>
      </c>
      <c r="C30" s="53"/>
      <c r="D30" s="40"/>
      <c r="E30" s="24"/>
      <c r="F30" s="5"/>
      <c r="G30" s="2"/>
    </row>
    <row r="31" spans="1:7" ht="6" customHeight="1">
      <c r="A31" s="51"/>
      <c r="B31" s="141"/>
      <c r="C31" s="53"/>
      <c r="D31" s="40"/>
      <c r="E31" s="24"/>
      <c r="F31" s="11"/>
      <c r="G31" s="2"/>
    </row>
    <row r="32" spans="1:7" ht="15" customHeight="1">
      <c r="A32" s="156" t="s">
        <v>42</v>
      </c>
      <c r="B32" s="148" t="s">
        <v>178</v>
      </c>
      <c r="C32" s="71" t="s">
        <v>2</v>
      </c>
      <c r="D32" s="42">
        <v>1</v>
      </c>
      <c r="E32" s="26"/>
      <c r="F32" s="11">
        <f>E32*D32</f>
        <v>0</v>
      </c>
      <c r="G32" s="2"/>
    </row>
    <row r="33" spans="1:7" ht="6" customHeight="1">
      <c r="A33" s="158"/>
      <c r="B33" s="149"/>
      <c r="C33" s="71"/>
      <c r="D33" s="42"/>
      <c r="E33" s="26"/>
      <c r="F33" s="18"/>
      <c r="G33" s="2"/>
    </row>
    <row r="34" spans="1:7" ht="15" customHeight="1">
      <c r="A34" s="156" t="s">
        <v>43</v>
      </c>
      <c r="B34" s="148" t="s">
        <v>118</v>
      </c>
      <c r="C34" s="71" t="s">
        <v>15</v>
      </c>
      <c r="D34" s="42">
        <v>1</v>
      </c>
      <c r="E34" s="26"/>
      <c r="F34" s="11">
        <f>E34*D34</f>
        <v>0</v>
      </c>
      <c r="G34" s="2"/>
    </row>
    <row r="35" spans="1:7" ht="6" customHeight="1">
      <c r="A35" s="159"/>
      <c r="B35" s="145"/>
      <c r="C35" s="71"/>
      <c r="D35" s="42"/>
      <c r="E35" s="26"/>
      <c r="F35" s="18"/>
      <c r="G35" s="2"/>
    </row>
    <row r="36" spans="1:7" ht="15" customHeight="1">
      <c r="A36" s="156" t="s">
        <v>62</v>
      </c>
      <c r="B36" s="145" t="s">
        <v>87</v>
      </c>
      <c r="C36" s="68" t="s">
        <v>2</v>
      </c>
      <c r="D36" s="9">
        <v>4</v>
      </c>
      <c r="E36" s="20"/>
      <c r="F36" s="11">
        <f>E36*D36</f>
        <v>0</v>
      </c>
      <c r="G36" s="2"/>
    </row>
    <row r="37" spans="1:7" ht="9.75" customHeight="1">
      <c r="A37" s="160"/>
      <c r="B37" s="150"/>
      <c r="C37" s="68"/>
      <c r="D37" s="9"/>
      <c r="E37" s="20"/>
      <c r="F37" s="11"/>
      <c r="G37" s="58"/>
    </row>
    <row r="38" spans="1:7" ht="15" customHeight="1">
      <c r="A38" s="62"/>
      <c r="B38" s="139" t="s">
        <v>44</v>
      </c>
      <c r="C38" s="64"/>
      <c r="D38" s="8"/>
      <c r="E38" s="23"/>
      <c r="F38" s="7">
        <f>SUM(F32:F35)</f>
        <v>0</v>
      </c>
      <c r="G38" s="2"/>
    </row>
    <row r="39" spans="1:7" ht="6" customHeight="1">
      <c r="A39" s="62"/>
      <c r="B39" s="147"/>
      <c r="C39" s="66"/>
      <c r="D39" s="16"/>
      <c r="E39" s="29"/>
      <c r="F39" s="10"/>
      <c r="G39" s="2"/>
    </row>
    <row r="40" spans="1:7" ht="15" customHeight="1">
      <c r="A40" s="78" t="s">
        <v>45</v>
      </c>
      <c r="B40" s="151" t="s">
        <v>28</v>
      </c>
      <c r="C40" s="53"/>
      <c r="D40" s="40"/>
      <c r="E40" s="24"/>
      <c r="F40" s="5"/>
      <c r="G40" s="2"/>
    </row>
    <row r="41" spans="1:7" ht="6" customHeight="1">
      <c r="A41" s="157"/>
      <c r="B41" s="150"/>
      <c r="C41" s="68"/>
      <c r="D41" s="9"/>
      <c r="E41" s="20"/>
      <c r="F41" s="11"/>
      <c r="G41" s="58"/>
    </row>
    <row r="42" spans="1:7" ht="15" customHeight="1">
      <c r="A42" s="157" t="s">
        <v>46</v>
      </c>
      <c r="B42" s="150" t="s">
        <v>29</v>
      </c>
      <c r="C42" s="68" t="s">
        <v>15</v>
      </c>
      <c r="D42" s="9">
        <v>1</v>
      </c>
      <c r="E42" s="20"/>
      <c r="F42" s="11">
        <f>E42*D42</f>
        <v>0</v>
      </c>
      <c r="G42" s="58"/>
    </row>
    <row r="43" spans="1:7" ht="6" customHeight="1">
      <c r="A43" s="160"/>
      <c r="B43" s="150"/>
      <c r="C43" s="68"/>
      <c r="D43" s="9"/>
      <c r="E43" s="20"/>
      <c r="F43" s="11"/>
      <c r="G43" s="58"/>
    </row>
    <row r="44" spans="1:7" ht="15" customHeight="1">
      <c r="A44" s="157" t="s">
        <v>47</v>
      </c>
      <c r="B44" s="150" t="s">
        <v>89</v>
      </c>
      <c r="C44" s="68" t="s">
        <v>15</v>
      </c>
      <c r="D44" s="9">
        <v>1</v>
      </c>
      <c r="E44" s="20"/>
      <c r="F44" s="11">
        <f>E44*D44</f>
        <v>0</v>
      </c>
      <c r="G44" s="58"/>
    </row>
    <row r="45" spans="1:7" ht="6" customHeight="1">
      <c r="A45" s="160"/>
      <c r="B45" s="150"/>
      <c r="C45" s="68"/>
      <c r="D45" s="9"/>
      <c r="E45" s="20"/>
      <c r="F45" s="11"/>
      <c r="G45" s="58"/>
    </row>
    <row r="46" spans="1:7" ht="15" customHeight="1">
      <c r="A46" s="62"/>
      <c r="B46" s="139" t="s">
        <v>48</v>
      </c>
      <c r="C46" s="64"/>
      <c r="D46" s="8"/>
      <c r="E46" s="23"/>
      <c r="F46" s="7">
        <f>SUM(F40:F45)</f>
        <v>0</v>
      </c>
      <c r="G46" s="2"/>
    </row>
    <row r="47" spans="1:7" ht="15" customHeight="1">
      <c r="A47" s="62"/>
      <c r="B47" s="147"/>
      <c r="C47" s="80"/>
      <c r="D47" s="12"/>
      <c r="E47" s="12"/>
      <c r="F47" s="13"/>
      <c r="G47" s="2"/>
    </row>
    <row r="48" spans="1:7" ht="15" customHeight="1">
      <c r="A48" s="129"/>
      <c r="B48" s="224" t="s">
        <v>31</v>
      </c>
      <c r="C48" s="224"/>
      <c r="D48" s="224"/>
      <c r="E48" s="224"/>
      <c r="F48" s="225"/>
      <c r="G48" s="14"/>
    </row>
    <row r="49" spans="1:7" ht="9" customHeight="1">
      <c r="A49" s="82"/>
      <c r="B49" s="152"/>
      <c r="C49" s="84"/>
      <c r="D49" s="85"/>
      <c r="E49" s="85"/>
      <c r="F49" s="86"/>
      <c r="G49" s="14"/>
    </row>
    <row r="50" spans="1:7" ht="12.75" customHeight="1">
      <c r="A50" s="51" t="s">
        <v>5</v>
      </c>
      <c r="B50" s="219" t="str">
        <f>B6</f>
        <v>VOIRIES</v>
      </c>
      <c r="C50" s="219"/>
      <c r="D50" s="219"/>
      <c r="E50" s="219"/>
      <c r="F50" s="87"/>
      <c r="G50" s="14"/>
    </row>
    <row r="51" spans="1:7" ht="12.75" customHeight="1">
      <c r="A51" s="88"/>
      <c r="B51" s="153"/>
      <c r="D51" s="91" t="s">
        <v>57</v>
      </c>
      <c r="E51" s="90"/>
      <c r="F51" s="92">
        <f>F12</f>
        <v>0</v>
      </c>
      <c r="G51" s="15"/>
    </row>
    <row r="52" spans="1:7" ht="9" customHeight="1">
      <c r="A52" s="51"/>
      <c r="B52" s="152"/>
      <c r="C52" s="99"/>
      <c r="D52" s="94"/>
      <c r="E52" s="94"/>
      <c r="F52" s="87"/>
      <c r="G52" s="14"/>
    </row>
    <row r="53" spans="1:7" ht="12.75" customHeight="1">
      <c r="A53" s="51" t="s">
        <v>32</v>
      </c>
      <c r="B53" s="219" t="str">
        <f>B14</f>
        <v>RESEAUX</v>
      </c>
      <c r="C53" s="219"/>
      <c r="D53" s="219"/>
      <c r="E53" s="219"/>
      <c r="F53" s="87"/>
      <c r="G53" s="14"/>
    </row>
    <row r="54" spans="1:7" ht="12.75" customHeight="1">
      <c r="A54" s="88"/>
      <c r="B54" s="153"/>
      <c r="C54" s="96"/>
      <c r="D54" s="91" t="s">
        <v>58</v>
      </c>
      <c r="E54" s="90"/>
      <c r="F54" s="92">
        <f>F28</f>
        <v>0</v>
      </c>
      <c r="G54" s="15"/>
    </row>
    <row r="55" spans="1:7" ht="9" customHeight="1">
      <c r="A55" s="51"/>
      <c r="B55" s="152"/>
      <c r="C55" s="99"/>
      <c r="D55" s="94"/>
      <c r="E55" s="94"/>
      <c r="F55" s="87"/>
      <c r="G55" s="14"/>
    </row>
    <row r="56" spans="1:7" ht="12.75" customHeight="1">
      <c r="A56" s="51" t="s">
        <v>41</v>
      </c>
      <c r="B56" s="219" t="str">
        <f>B30</f>
        <v>INFRASTRUCTURES</v>
      </c>
      <c r="C56" s="219"/>
      <c r="D56" s="219"/>
      <c r="E56" s="219"/>
      <c r="F56" s="87"/>
      <c r="G56" s="14"/>
    </row>
    <row r="57" spans="1:7" ht="12.75" customHeight="1">
      <c r="A57" s="88"/>
      <c r="B57" s="154"/>
      <c r="D57" s="91" t="s">
        <v>59</v>
      </c>
      <c r="E57" s="90"/>
      <c r="F57" s="92">
        <f>F38</f>
        <v>0</v>
      </c>
      <c r="G57" s="15"/>
    </row>
    <row r="58" spans="1:7" ht="9" customHeight="1">
      <c r="A58" s="51"/>
      <c r="B58" s="152"/>
      <c r="C58" s="99"/>
      <c r="D58" s="94"/>
      <c r="E58" s="94"/>
      <c r="F58" s="87"/>
      <c r="G58" s="14"/>
    </row>
    <row r="59" spans="1:7" ht="12.75" customHeight="1">
      <c r="A59" s="51" t="s">
        <v>45</v>
      </c>
      <c r="B59" s="219" t="str">
        <f>B40</f>
        <v>ETUDES ET DEMARCHES ADMINISTRATIVES</v>
      </c>
      <c r="C59" s="219"/>
      <c r="D59" s="219"/>
      <c r="E59" s="219"/>
      <c r="F59" s="87"/>
      <c r="G59" s="14"/>
    </row>
    <row r="60" spans="1:7" ht="12.75" customHeight="1">
      <c r="A60" s="88"/>
      <c r="B60" s="153"/>
      <c r="C60" s="96"/>
      <c r="D60" s="91" t="s">
        <v>60</v>
      </c>
      <c r="E60" s="90"/>
      <c r="F60" s="92">
        <f>F46</f>
        <v>0</v>
      </c>
      <c r="G60" s="15"/>
    </row>
    <row r="61" spans="1:7" ht="9" customHeight="1">
      <c r="A61" s="82"/>
      <c r="B61" s="14"/>
      <c r="C61" s="99"/>
      <c r="D61" s="94"/>
      <c r="E61" s="98"/>
      <c r="F61" s="87"/>
      <c r="G61" s="58"/>
    </row>
    <row r="62" spans="1:7" ht="15" customHeight="1">
      <c r="A62" s="129"/>
      <c r="B62" s="215" t="s">
        <v>135</v>
      </c>
      <c r="C62" s="216"/>
      <c r="D62" s="216"/>
      <c r="E62" s="216"/>
      <c r="F62" s="130">
        <f>SUM(F51:F60)</f>
        <v>0</v>
      </c>
      <c r="G62" s="107"/>
    </row>
    <row r="63" spans="1:7" ht="15" customHeight="1">
      <c r="A63" s="120"/>
      <c r="B63" s="215" t="s">
        <v>136</v>
      </c>
      <c r="C63" s="216"/>
      <c r="D63" s="216"/>
      <c r="E63" s="216"/>
      <c r="F63" s="128">
        <f>F62*0.085</f>
        <v>0</v>
      </c>
      <c r="G63" s="2"/>
    </row>
    <row r="64" spans="1:7" ht="15" customHeight="1">
      <c r="A64" s="120"/>
      <c r="B64" s="215" t="s">
        <v>137</v>
      </c>
      <c r="C64" s="216"/>
      <c r="D64" s="216"/>
      <c r="E64" s="216"/>
      <c r="F64" s="128">
        <f>F62*1.085</f>
        <v>0</v>
      </c>
      <c r="G64" s="2"/>
    </row>
  </sheetData>
  <mergeCells count="9">
    <mergeCell ref="B63:E63"/>
    <mergeCell ref="B64:E64"/>
    <mergeCell ref="B62:E62"/>
    <mergeCell ref="B59:E59"/>
    <mergeCell ref="A1:F1"/>
    <mergeCell ref="B48:F48"/>
    <mergeCell ref="B56:E56"/>
    <mergeCell ref="B50:E50"/>
    <mergeCell ref="B53:E53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horizontalDpi="1200" verticalDpi="1200" r:id="rId1"/>
  <headerFooter alignWithMargins="0">
    <oddHeader>&amp;CDPGF PV ARS</oddHeader>
    <oddFooter>&amp;LDAC Antilles&amp;RPage&amp;P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Lot 1 - Etanchéité</vt:lpstr>
      <vt:lpstr>Lot 2 - PV et MD</vt:lpstr>
      <vt:lpstr>Lot 3 - VRD</vt:lpstr>
      <vt:lpstr>'Lot 1 - Etanchéité'!Zone_d_impression</vt:lpstr>
      <vt:lpstr>'Lot 2 - PV et MD'!Zone_d_impression</vt:lpstr>
      <vt:lpstr>'Lot 3 - VRD'!Zone_d_impression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Philippe BLEUZE</cp:lastModifiedBy>
  <cp:lastPrinted>2023-04-09T16:17:43Z</cp:lastPrinted>
  <dcterms:created xsi:type="dcterms:W3CDTF">2018-06-04T15:28:32Z</dcterms:created>
  <dcterms:modified xsi:type="dcterms:W3CDTF">2023-04-09T16:18:12Z</dcterms:modified>
</cp:coreProperties>
</file>